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25" windowHeight="6780" tabRatio="599" activeTab="0"/>
  </bookViews>
  <sheets>
    <sheet name="2a 2011" sheetId="1" r:id="rId1"/>
    <sheet name="2b 2011" sheetId="2" r:id="rId2"/>
    <sheet name="2c  CSG 2011" sheetId="3" r:id="rId3"/>
    <sheet name="2d IZLAKE" sheetId="4" r:id="rId4"/>
    <sheet name="2e ZARJA,KORAK,NAPREJ 2011" sheetId="5" r:id="rId5"/>
  </sheets>
  <definedNames>
    <definedName name="_xlnm.Print_Area" localSheetId="1">'2b 2011'!$A$1:$Z$41</definedName>
    <definedName name="_xlnm.Print_Area" localSheetId="2">'2c  CSG 2011'!$A$1:$H$33</definedName>
    <definedName name="_xlnm.Print_Area" localSheetId="3">'2d IZLAKE'!$A$1:$W$11</definedName>
    <definedName name="_xlnm.Print_Area" localSheetId="4">'2e ZARJA,KORAK,NAPREJ 2011'!$A$1:$M$15</definedName>
    <definedName name="_xlnm.Print_Titles" localSheetId="4">'2e ZARJA,KORAK,NAPREJ 2011'!$A:$A</definedName>
  </definedNames>
  <calcPr fullCalcOnLoad="1"/>
</workbook>
</file>

<file path=xl/sharedStrings.xml><?xml version="1.0" encoding="utf-8"?>
<sst xmlns="http://schemas.openxmlformats.org/spreadsheetml/2006/main" count="368" uniqueCount="161">
  <si>
    <t>prispevki</t>
  </si>
  <si>
    <t>dodatki na delavca iz ur</t>
  </si>
  <si>
    <t>1. NORMATIV DELA ZA STORITEV "DAN ZDRAVSTVENE NEGE" V DOMOVIH ZA STAREJŠE</t>
  </si>
  <si>
    <t>NEGA I</t>
  </si>
  <si>
    <t>ŠTEVILO POSTELJ</t>
  </si>
  <si>
    <t>št.delavcev na posteljo</t>
  </si>
  <si>
    <t>1 tehnik zdravstvene nege na 30 postelj</t>
  </si>
  <si>
    <t>1 bolničar-negovalec na 16,18 postelj</t>
  </si>
  <si>
    <t>1 strežnica na 25,50 postelj</t>
  </si>
  <si>
    <t>1 zdravnik specialist na 2.000 postelj</t>
  </si>
  <si>
    <t>SKUPAJ</t>
  </si>
  <si>
    <t>NEGA II</t>
  </si>
  <si>
    <t>1 tehnik zdravstvene nege na 20 postelj</t>
  </si>
  <si>
    <t>1 bolničar-negovalec na 9,08 postelj</t>
  </si>
  <si>
    <t>1 strežnica na 36,36 postelj</t>
  </si>
  <si>
    <t>NEGA III</t>
  </si>
  <si>
    <t>1 tehnik zdravstvene nege na 10 postelj</t>
  </si>
  <si>
    <t>1 bolničar-negovalec na 7,12 postelj</t>
  </si>
  <si>
    <t>I. SPLOŠNI SOCIALNI ZAVODI - tip A</t>
  </si>
  <si>
    <t>ŠT.STORITEV</t>
  </si>
  <si>
    <t>ŠT.DELAVCEV</t>
  </si>
  <si>
    <t>DODATEK</t>
  </si>
  <si>
    <t>ČISTI MS</t>
  </si>
  <si>
    <t>AM/STOR</t>
  </si>
  <si>
    <t xml:space="preserve">OSNOVNE </t>
  </si>
  <si>
    <t>SREDSTVA ZA</t>
  </si>
  <si>
    <t>PLAČE</t>
  </si>
  <si>
    <t>MS</t>
  </si>
  <si>
    <t>SKUPAJ MS</t>
  </si>
  <si>
    <t>AMORTIZ.</t>
  </si>
  <si>
    <t>PRISPEVKI</t>
  </si>
  <si>
    <t>SKLAD SP</t>
  </si>
  <si>
    <t>PREMIJA DKPZ</t>
  </si>
  <si>
    <t>LETNI FINANČNI NAČRT</t>
  </si>
  <si>
    <t>IZ UR</t>
  </si>
  <si>
    <t>DEL.DOBA</t>
  </si>
  <si>
    <t>POG.DELA</t>
  </si>
  <si>
    <t>USPEŠ.</t>
  </si>
  <si>
    <t>NA STORITEV</t>
  </si>
  <si>
    <t>DODATEK NA</t>
  </si>
  <si>
    <t xml:space="preserve">POSEBNE </t>
  </si>
  <si>
    <t>BRUTO</t>
  </si>
  <si>
    <t>ČISTI</t>
  </si>
  <si>
    <t>CENE</t>
  </si>
  <si>
    <t>DEL. DOBO</t>
  </si>
  <si>
    <t>POGOJE DELA</t>
  </si>
  <si>
    <t>DEL.USPEŠNOST</t>
  </si>
  <si>
    <t>11+12</t>
  </si>
  <si>
    <t>% BOD</t>
  </si>
  <si>
    <t>NA DELAVCA</t>
  </si>
  <si>
    <t>1</t>
  </si>
  <si>
    <t>2</t>
  </si>
  <si>
    <t>3</t>
  </si>
  <si>
    <t>4</t>
  </si>
  <si>
    <t>6</t>
  </si>
  <si>
    <t>14</t>
  </si>
  <si>
    <t>15</t>
  </si>
  <si>
    <t>16</t>
  </si>
  <si>
    <t>17</t>
  </si>
  <si>
    <t xml:space="preserve">Skupaj kalkulativna podlaga </t>
  </si>
  <si>
    <t>a) zdravstvena nega I</t>
  </si>
  <si>
    <t>b) zdravstvena nega II</t>
  </si>
  <si>
    <t>c) zdravstvena nega III</t>
  </si>
  <si>
    <t>II. POSEBNE ENOTE V SPLOŠNIH SOCIALNOVARSTVENIH ZAVODIH - tip B</t>
  </si>
  <si>
    <t>izhodišča za cene dec. 2003:</t>
  </si>
  <si>
    <t>plača</t>
  </si>
  <si>
    <t>plača*12</t>
  </si>
  <si>
    <t xml:space="preserve">valorizacija MS </t>
  </si>
  <si>
    <t>valorizacija AM</t>
  </si>
  <si>
    <t>sklad skupne porabe</t>
  </si>
  <si>
    <t>premije KDPZ</t>
  </si>
  <si>
    <t>uspešnost</t>
  </si>
  <si>
    <t>minulo delo</t>
  </si>
  <si>
    <t xml:space="preserve"> ŠTEVILO DELAVCEV </t>
  </si>
  <si>
    <t xml:space="preserve"> STROKOVNI PROFIL </t>
  </si>
  <si>
    <t>CKSG Portorož</t>
  </si>
  <si>
    <t>Zavod za gluhe in nagl.Ljubljana</t>
  </si>
  <si>
    <t>CUSGM Maribor</t>
  </si>
  <si>
    <t xml:space="preserve"> Skupaj </t>
  </si>
  <si>
    <t>ŠTEVILO STORITEV NA TERAPEVTA</t>
  </si>
  <si>
    <t>PROGRAM ZA OTROKE</t>
  </si>
  <si>
    <t>PROGRAM ZA ODRASLE</t>
  </si>
  <si>
    <t>PROGRAM ZA OTROKE IN ODRASLE SKUPAJ</t>
  </si>
  <si>
    <t>1 dipl. fizioterapevt/višji fizioterapevt na 250 postelj</t>
  </si>
  <si>
    <t>1 diplomirana med.sestra/višja med.sestra na 245 postelj</t>
  </si>
  <si>
    <t>1 dipl. del. terapevt/ višji del. terapevt na 300 postelj</t>
  </si>
  <si>
    <t>1 dipl. fizioterapevt/višji fizioterapevt na 95 postelj</t>
  </si>
  <si>
    <t>1 diplomirana med.sestra/višja med.sestra na 150 postelj</t>
  </si>
  <si>
    <t>1 dipl. del. terapevt/ višji del. terapevt na 270 postelj</t>
  </si>
  <si>
    <t>1 dipl. fizioterapevt/višji fizioterapevt na 150 postelj</t>
  </si>
  <si>
    <t>1 diplomirana med.sestra/višja med.sestra na 30 postelj</t>
  </si>
  <si>
    <t>1 dipl. del. terapevt/ višji del. terapevt na 100 postelj</t>
  </si>
  <si>
    <t>ZAVOD ZARJA</t>
  </si>
  <si>
    <t xml:space="preserve">   </t>
  </si>
  <si>
    <t>zdravnik spec. ped.</t>
  </si>
  <si>
    <t>diplomirana medicinska sestra</t>
  </si>
  <si>
    <t>elektronik -akustik</t>
  </si>
  <si>
    <t>tehnik zdravstvene nege</t>
  </si>
  <si>
    <t>zdravnik spec. ORL, foniater</t>
  </si>
  <si>
    <t>delovni terapevt</t>
  </si>
  <si>
    <t>fizioterapevt</t>
  </si>
  <si>
    <t xml:space="preserve">    IN POSEBNIH SOCIALNOVARSTVENIH ZAVODIH (tip A, B in C) </t>
  </si>
  <si>
    <t xml:space="preserve">III. POSEBNI SOCIALNI ZAVODI IN SOCIALNOVARSTVENI ZAVODI ZA USPOSABLJANJE - tip C  </t>
  </si>
  <si>
    <t>PLAČNI</t>
  </si>
  <si>
    <t>RAZRED</t>
  </si>
  <si>
    <t>OSN.PLAČA</t>
  </si>
  <si>
    <t>DEJAVNOST</t>
  </si>
  <si>
    <t>INFOR.</t>
  </si>
  <si>
    <t>INFORM.</t>
  </si>
  <si>
    <t>PLAČNI RAZRED</t>
  </si>
  <si>
    <t>DODATKI</t>
  </si>
  <si>
    <t>BOLNIŠNIČNA REHABILITACIJA</t>
  </si>
  <si>
    <t>OSKRBNI DAN REHABILITACIJE (kto 202038-0121)</t>
  </si>
  <si>
    <t>11</t>
  </si>
  <si>
    <t>12</t>
  </si>
  <si>
    <t>13</t>
  </si>
  <si>
    <t>plačni razred</t>
  </si>
  <si>
    <t>SKUPAJ povprečni plačni razred</t>
  </si>
  <si>
    <t>3 fizioterapevti</t>
  </si>
  <si>
    <t>7 strežnic</t>
  </si>
  <si>
    <t>osn.plača</t>
  </si>
  <si>
    <t>plač.razred</t>
  </si>
  <si>
    <t>INFORMAT.</t>
  </si>
  <si>
    <t xml:space="preserve">KALKULATIVNE PODLAGE ZA IZRAČUN  CENE ZA DNEVE  ZA PODALJŠANI PROGRAM BOLNIŠNIČNE REHABILITACIJE ZA STAREJŠE  </t>
  </si>
  <si>
    <t>9a</t>
  </si>
  <si>
    <t>10a</t>
  </si>
  <si>
    <t>10=9a/1</t>
  </si>
  <si>
    <t>KALKULATIVNE PODLAGE ZA IZRAČUN CENE TOČKE
ZA PROGRAME LOGOPEDSKE,DEFEKTOLOŠKE IN AVDIOLOŠKE DEJAVNOSTI</t>
  </si>
  <si>
    <t>logoped</t>
  </si>
  <si>
    <t>defektolog (avdiolog)</t>
  </si>
  <si>
    <t>psiholog</t>
  </si>
  <si>
    <t>defektolog</t>
  </si>
  <si>
    <t xml:space="preserve">VDC NOVA GORICA dnevno varstvo </t>
  </si>
  <si>
    <t>Priloga SVZ II/e - 2a</t>
  </si>
  <si>
    <t>Priloga SVZ II/e - 2b</t>
  </si>
  <si>
    <t>Priloga SVZ II/e - 2c</t>
  </si>
  <si>
    <t>Priloga SVZ II/e - 2d</t>
  </si>
  <si>
    <t>Priloga SVZ II/e - 2e</t>
  </si>
  <si>
    <t>1.4.2010</t>
  </si>
  <si>
    <t>CENE 1.4.2010</t>
  </si>
  <si>
    <t>CENE 1.4. 2010</t>
  </si>
  <si>
    <t>materialni stroški na enoto storitev (cene 1.4.2010)</t>
  </si>
  <si>
    <t>amortizacija na enoto storitev (cene 1.4.2010)</t>
  </si>
  <si>
    <t xml:space="preserve">ZAVOD KORAK  dnevno varstvo </t>
  </si>
  <si>
    <t xml:space="preserve">ZAVOD NAPREJ dnevno varstvo </t>
  </si>
  <si>
    <t>administrativno tehnični delavci</t>
  </si>
  <si>
    <t xml:space="preserve">58.čl. SD                </t>
  </si>
  <si>
    <t>CENA STORITVE</t>
  </si>
  <si>
    <t>58.čl. SD</t>
  </si>
  <si>
    <t>6a</t>
  </si>
  <si>
    <t xml:space="preserve">b) domsko in dnevno varstvo za 14 oseb </t>
  </si>
  <si>
    <t>a) dnevno varstvo za 55 oseb</t>
  </si>
  <si>
    <t>klinični psiholog</t>
  </si>
  <si>
    <t>klinični logoped</t>
  </si>
  <si>
    <t xml:space="preserve"> KALKULATIVNE PODLAGE ZA IZRAČUN POVPREČNIH CEN STORITEV ZDRAVSTVENE NEGE  ZA 100 POSTELJ ZA LETO 2011</t>
  </si>
  <si>
    <t>POGODBE 2011</t>
  </si>
  <si>
    <t>PLAN 2011</t>
  </si>
  <si>
    <t>CP  2011</t>
  </si>
  <si>
    <t xml:space="preserve">   V CENTRIH ZA SLUH IN GOVOR  ZA LETO 2011</t>
  </si>
  <si>
    <t>ZAVAROVANE OSEBE    V DSO POLDE EBERL-JAMSKI IZLAKE ZA  LETO 2011</t>
  </si>
  <si>
    <t>KALKULATIVNE PODLAGE ZA IZRAČUN  CENE ZA DAN REHABILITACIJE PO POŠKODBI GLAVE ZA LETO 2011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</si>
</sst>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-* #,##0.0000\ _s_i_t_-;\-* #,##0.0000\ _s_i_t_-;_-* &quot;-&quot;??\ _s_i_t_-;_-@_-"/>
    <numFmt numFmtId="173" formatCode="_-* #,##0\ _s_i_t_-;\-* #,##0\ _s_i_t_-;_-* &quot;-&quot;??\ _s_i_t_-;_-@_-"/>
    <numFmt numFmtId="174" formatCode="_-* #,##0\ _S_I_T_-;\-* #,##0\ _S_I_T_-;_-* &quot;-&quot;??\ _S_I_T_-;_-@_-"/>
    <numFmt numFmtId="175" formatCode="_-* #,##0.000\ _S_I_T_-;\-* #,##0.000\ _S_I_T_-;_-* &quot;-&quot;??\ _S_I_T_-;_-@_-"/>
    <numFmt numFmtId="176" formatCode="_-* #,##0.0000\ _S_I_T_-;\-* #,##0.0000\ _S_I_T_-;_-* &quot;-&quot;??\ _S_I_T_-;_-@_-"/>
    <numFmt numFmtId="177" formatCode="#,##0_);\(#,##0\)"/>
    <numFmt numFmtId="178" formatCode="#,##0.000_);\(#,##0.0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"/>
    <numFmt numFmtId="183" formatCode="_(* #,##0.000_);_(* \(#,##0.000\);_(* &quot;-&quot;??_);_(@_)"/>
    <numFmt numFmtId="184" formatCode="_(* #,##0_);_(* \(#,##0\);_(* &quot;-&quot;??_);_(@_)"/>
    <numFmt numFmtId="185" formatCode="_-* #,##0.000\ _S_I_T_-;\-* #,##0.000\ _S_I_T_-;_-* &quot;-&quot;???\ _S_I_T_-;_-@_-"/>
    <numFmt numFmtId="186" formatCode="0.000000"/>
    <numFmt numFmtId="187" formatCode="0.00000"/>
    <numFmt numFmtId="188" formatCode="0.0000"/>
    <numFmt numFmtId="189" formatCode="0.0"/>
    <numFmt numFmtId="190" formatCode="_-* #,##0.0\ _S_I_T_-;\-* #,##0.0\ _S_I_T_-;_-* &quot;-&quot;??\ _S_I_T_-;_-@_-"/>
    <numFmt numFmtId="191" formatCode="#,##0.000"/>
    <numFmt numFmtId="192" formatCode="#,##0.0"/>
    <numFmt numFmtId="193" formatCode="0.0%"/>
    <numFmt numFmtId="194" formatCode="#,##0.0000"/>
    <numFmt numFmtId="195" formatCode="#,##0.0000_);\(#,##0.0000\)"/>
    <numFmt numFmtId="196" formatCode="0.0000000"/>
    <numFmt numFmtId="197" formatCode="0.00000000"/>
    <numFmt numFmtId="198" formatCode="0.000000000"/>
    <numFmt numFmtId="199" formatCode="_-* #,##0.0000\ _S_I_T_-;\-* #,##0.0000\ _S_I_T_-;_-* &quot;-&quot;????\ _S_I_T_-;_-@_-"/>
    <numFmt numFmtId="200" formatCode="_-* #,##0.0000\ _€_-;\-* #,##0.0000\ _€_-;_-* &quot;-&quot;????\ _€_-;_-@_-"/>
    <numFmt numFmtId="201" formatCode="_-* #,##0.000\ _€_-;\-* #,##0.000\ _€_-;_-* &quot;-&quot;???\ _€_-;_-@_-"/>
    <numFmt numFmtId="202" formatCode="#,##0.0000_ ;\-#,##0.0000\ "/>
    <numFmt numFmtId="203" formatCode="#,##0.00000"/>
    <numFmt numFmtId="204" formatCode="_-* #,##0.00000\ _€_-;\-* #,##0.00000\ _€_-;_-* &quot;-&quot;?????\ _€_-;_-@_-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8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0"/>
    </font>
    <font>
      <b/>
      <sz val="9"/>
      <color indexed="10"/>
      <name val="Arial CE"/>
      <family val="0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sz val="9"/>
      <color indexed="8"/>
      <name val="Arial Narrow"/>
      <family val="2"/>
    </font>
    <font>
      <b/>
      <sz val="9"/>
      <color indexed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171" fontId="4" fillId="0" borderId="0" xfId="21" applyFont="1" applyAlignment="1">
      <alignment/>
    </xf>
    <xf numFmtId="171" fontId="4" fillId="0" borderId="1" xfId="21" applyFont="1" applyBorder="1" applyAlignment="1" applyProtection="1">
      <alignment horizontal="center"/>
      <protection/>
    </xf>
    <xf numFmtId="171" fontId="4" fillId="0" borderId="2" xfId="21" applyFont="1" applyBorder="1" applyAlignment="1" applyProtection="1">
      <alignment horizontal="center"/>
      <protection/>
    </xf>
    <xf numFmtId="171" fontId="4" fillId="0" borderId="3" xfId="21" applyFont="1" applyBorder="1" applyAlignment="1" applyProtection="1">
      <alignment horizontal="center"/>
      <protection/>
    </xf>
    <xf numFmtId="171" fontId="4" fillId="0" borderId="4" xfId="21" applyFont="1" applyBorder="1" applyAlignment="1" applyProtection="1">
      <alignment horizontal="center"/>
      <protection/>
    </xf>
    <xf numFmtId="171" fontId="4" fillId="0" borderId="0" xfId="21" applyFont="1" applyAlignment="1" applyProtection="1">
      <alignment horizontal="right"/>
      <protection/>
    </xf>
    <xf numFmtId="174" fontId="4" fillId="0" borderId="0" xfId="21" applyNumberFormat="1" applyFont="1" applyAlignment="1">
      <alignment/>
    </xf>
    <xf numFmtId="174" fontId="4" fillId="0" borderId="1" xfId="21" applyNumberFormat="1" applyFont="1" applyBorder="1" applyAlignment="1" applyProtection="1">
      <alignment horizontal="center"/>
      <protection/>
    </xf>
    <xf numFmtId="174" fontId="4" fillId="0" borderId="2" xfId="21" applyNumberFormat="1" applyFont="1" applyBorder="1" applyAlignment="1" applyProtection="1">
      <alignment horizontal="center"/>
      <protection/>
    </xf>
    <xf numFmtId="174" fontId="4" fillId="0" borderId="3" xfId="21" applyNumberFormat="1" applyFont="1" applyBorder="1" applyAlignment="1" applyProtection="1">
      <alignment horizontal="center"/>
      <protection/>
    </xf>
    <xf numFmtId="174" fontId="4" fillId="0" borderId="4" xfId="21" applyNumberFormat="1" applyFont="1" applyBorder="1" applyAlignment="1" applyProtection="1">
      <alignment horizontal="center"/>
      <protection/>
    </xf>
    <xf numFmtId="174" fontId="4" fillId="0" borderId="0" xfId="21" applyNumberFormat="1" applyFont="1" applyAlignment="1" applyProtection="1">
      <alignment horizontal="right"/>
      <protection/>
    </xf>
    <xf numFmtId="0" fontId="5" fillId="0" borderId="0" xfId="0" applyFont="1" applyAlignment="1">
      <alignment/>
    </xf>
    <xf numFmtId="171" fontId="5" fillId="0" borderId="0" xfId="21" applyFont="1" applyBorder="1" applyAlignment="1">
      <alignment/>
    </xf>
    <xf numFmtId="175" fontId="4" fillId="0" borderId="0" xfId="21" applyNumberFormat="1" applyFont="1" applyAlignment="1">
      <alignment/>
    </xf>
    <xf numFmtId="0" fontId="4" fillId="0" borderId="0" xfId="0" applyFont="1" applyAlignment="1">
      <alignment/>
    </xf>
    <xf numFmtId="0" fontId="4" fillId="0" borderId="5" xfId="0" applyFont="1" applyBorder="1" applyAlignment="1" applyProtection="1">
      <alignment horizontal="center"/>
      <protection/>
    </xf>
    <xf numFmtId="175" fontId="4" fillId="0" borderId="4" xfId="21" applyNumberFormat="1" applyFont="1" applyBorder="1" applyAlignment="1" applyProtection="1">
      <alignment horizontal="center"/>
      <protection/>
    </xf>
    <xf numFmtId="174" fontId="4" fillId="0" borderId="4" xfId="21" applyNumberFormat="1" applyFont="1" applyBorder="1" applyAlignment="1" applyProtection="1" quotePrefix="1">
      <alignment horizontal="center"/>
      <protection/>
    </xf>
    <xf numFmtId="0" fontId="4" fillId="0" borderId="4" xfId="0" applyFont="1" applyBorder="1" applyAlignment="1" applyProtection="1" quotePrefix="1">
      <alignment horizontal="center"/>
      <protection/>
    </xf>
    <xf numFmtId="174" fontId="4" fillId="0" borderId="0" xfId="21" applyNumberFormat="1" applyFont="1" applyAlignment="1">
      <alignment horizontal="right"/>
    </xf>
    <xf numFmtId="176" fontId="4" fillId="2" borderId="0" xfId="21" applyNumberFormat="1" applyFont="1" applyFill="1" applyAlignment="1" applyProtection="1">
      <alignment/>
      <protection/>
    </xf>
    <xf numFmtId="0" fontId="4" fillId="3" borderId="2" xfId="0" applyFont="1" applyFill="1" applyBorder="1" applyAlignment="1" applyProtection="1">
      <alignment horizontal="left"/>
      <protection/>
    </xf>
    <xf numFmtId="174" fontId="4" fillId="3" borderId="2" xfId="21" applyNumberFormat="1" applyFont="1" applyFill="1" applyBorder="1" applyAlignment="1" applyProtection="1">
      <alignment horizontal="right"/>
      <protection/>
    </xf>
    <xf numFmtId="171" fontId="4" fillId="3" borderId="2" xfId="21" applyFont="1" applyFill="1" applyBorder="1" applyAlignment="1" applyProtection="1">
      <alignment horizontal="right"/>
      <protection/>
    </xf>
    <xf numFmtId="171" fontId="4" fillId="3" borderId="1" xfId="21" applyFont="1" applyFill="1" applyBorder="1" applyAlignment="1" applyProtection="1">
      <alignment horizontal="right"/>
      <protection/>
    </xf>
    <xf numFmtId="171" fontId="4" fillId="3" borderId="1" xfId="21" applyNumberFormat="1" applyFont="1" applyFill="1" applyBorder="1" applyAlignment="1" applyProtection="1">
      <alignment horizontal="right"/>
      <protection/>
    </xf>
    <xf numFmtId="171" fontId="4" fillId="3" borderId="2" xfId="21" applyNumberFormat="1" applyFont="1" applyFill="1" applyBorder="1" applyAlignment="1" applyProtection="1">
      <alignment horizontal="right"/>
      <protection/>
    </xf>
    <xf numFmtId="0" fontId="5" fillId="3" borderId="1" xfId="0" applyFont="1" applyFill="1" applyBorder="1" applyAlignment="1" applyProtection="1">
      <alignment horizontal="left"/>
      <protection/>
    </xf>
    <xf numFmtId="0" fontId="5" fillId="3" borderId="4" xfId="0" applyFont="1" applyFill="1" applyBorder="1" applyAlignment="1" applyProtection="1">
      <alignment horizontal="left"/>
      <protection/>
    </xf>
    <xf numFmtId="174" fontId="4" fillId="3" borderId="4" xfId="21" applyNumberFormat="1" applyFont="1" applyFill="1" applyBorder="1" applyAlignment="1" applyProtection="1">
      <alignment horizontal="right"/>
      <protection/>
    </xf>
    <xf numFmtId="175" fontId="4" fillId="3" borderId="4" xfId="21" applyNumberFormat="1" applyFont="1" applyFill="1" applyBorder="1" applyAlignment="1" applyProtection="1">
      <alignment horizontal="right"/>
      <protection/>
    </xf>
    <xf numFmtId="171" fontId="4" fillId="3" borderId="4" xfId="21" applyFont="1" applyFill="1" applyBorder="1" applyAlignment="1" applyProtection="1">
      <alignment horizontal="right"/>
      <protection/>
    </xf>
    <xf numFmtId="171" fontId="4" fillId="3" borderId="4" xfId="21" applyNumberFormat="1" applyFont="1" applyFill="1" applyBorder="1" applyAlignment="1" applyProtection="1">
      <alignment horizontal="right"/>
      <protection/>
    </xf>
    <xf numFmtId="182" fontId="4" fillId="3" borderId="2" xfId="21" applyNumberFormat="1" applyFont="1" applyFill="1" applyBorder="1" applyAlignment="1" applyProtection="1">
      <alignment horizontal="center"/>
      <protection/>
    </xf>
    <xf numFmtId="3" fontId="4" fillId="3" borderId="2" xfId="21" applyNumberFormat="1" applyFont="1" applyFill="1" applyBorder="1" applyAlignment="1" applyProtection="1">
      <alignment horizontal="center"/>
      <protection/>
    </xf>
    <xf numFmtId="1" fontId="4" fillId="0" borderId="4" xfId="21" applyNumberFormat="1" applyFont="1" applyBorder="1" applyAlignment="1" applyProtection="1">
      <alignment horizontal="center"/>
      <protection/>
    </xf>
    <xf numFmtId="1" fontId="4" fillId="0" borderId="4" xfId="21" applyNumberFormat="1" applyFont="1" applyBorder="1" applyAlignment="1" applyProtection="1" quotePrefix="1">
      <alignment horizontal="center"/>
      <protection/>
    </xf>
    <xf numFmtId="0" fontId="4" fillId="3" borderId="4" xfId="0" applyFont="1" applyFill="1" applyBorder="1" applyAlignment="1" applyProtection="1">
      <alignment horizontal="left"/>
      <protection/>
    </xf>
    <xf numFmtId="182" fontId="4" fillId="0" borderId="4" xfId="21" applyNumberFormat="1" applyFont="1" applyBorder="1" applyAlignment="1" applyProtection="1">
      <alignment horizontal="right"/>
      <protection/>
    </xf>
    <xf numFmtId="174" fontId="4" fillId="0" borderId="4" xfId="21" applyNumberFormat="1" applyFont="1" applyFill="1" applyBorder="1" applyAlignment="1" applyProtection="1">
      <alignment horizontal="right"/>
      <protection/>
    </xf>
    <xf numFmtId="10" fontId="4" fillId="2" borderId="0" xfId="21" applyNumberFormat="1" applyFont="1" applyFill="1" applyAlignment="1" applyProtection="1">
      <alignment horizontal="right"/>
      <protection/>
    </xf>
    <xf numFmtId="182" fontId="4" fillId="3" borderId="3" xfId="21" applyNumberFormat="1" applyFont="1" applyFill="1" applyBorder="1" applyAlignment="1" applyProtection="1">
      <alignment horizontal="right"/>
      <protection/>
    </xf>
    <xf numFmtId="0" fontId="0" fillId="0" borderId="2" xfId="0" applyBorder="1" applyAlignment="1">
      <alignment/>
    </xf>
    <xf numFmtId="174" fontId="4" fillId="0" borderId="0" xfId="21" applyNumberFormat="1" applyFont="1" applyBorder="1" applyAlignment="1">
      <alignment horizontal="right"/>
    </xf>
    <xf numFmtId="171" fontId="4" fillId="0" borderId="0" xfId="21" applyNumberFormat="1" applyFont="1" applyBorder="1" applyAlignment="1" applyProtection="1">
      <alignment horizontal="right"/>
      <protection/>
    </xf>
    <xf numFmtId="0" fontId="0" fillId="0" borderId="0" xfId="0" applyBorder="1" applyAlignment="1">
      <alignment/>
    </xf>
    <xf numFmtId="1" fontId="4" fillId="3" borderId="1" xfId="21" applyNumberFormat="1" applyFont="1" applyFill="1" applyBorder="1" applyAlignment="1" applyProtection="1">
      <alignment horizontal="right"/>
      <protection/>
    </xf>
    <xf numFmtId="1" fontId="4" fillId="3" borderId="2" xfId="21" applyNumberFormat="1" applyFont="1" applyFill="1" applyBorder="1" applyAlignment="1" applyProtection="1">
      <alignment horizontal="right"/>
      <protection/>
    </xf>
    <xf numFmtId="1" fontId="4" fillId="3" borderId="4" xfId="21" applyNumberFormat="1" applyFont="1" applyFill="1" applyBorder="1" applyAlignment="1" applyProtection="1">
      <alignment horizontal="right"/>
      <protection/>
    </xf>
    <xf numFmtId="203" fontId="4" fillId="2" borderId="0" xfId="21" applyNumberFormat="1" applyFont="1" applyFill="1" applyAlignment="1" applyProtection="1">
      <alignment horizontal="center"/>
      <protection/>
    </xf>
    <xf numFmtId="0" fontId="9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4" fontId="6" fillId="0" borderId="3" xfId="21" applyNumberFormat="1" applyFont="1" applyBorder="1" applyAlignment="1" applyProtection="1">
      <alignment horizontal="center" wrapText="1"/>
      <protection/>
    </xf>
    <xf numFmtId="174" fontId="4" fillId="0" borderId="3" xfId="21" applyNumberFormat="1" applyFont="1" applyBorder="1" applyAlignment="1" applyProtection="1" quotePrefix="1">
      <alignment horizontal="center" wrapText="1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72" fontId="12" fillId="0" borderId="0" xfId="21" applyNumberFormat="1" applyFont="1" applyAlignment="1">
      <alignment/>
    </xf>
    <xf numFmtId="1" fontId="11" fillId="0" borderId="0" xfId="21" applyNumberFormat="1" applyFont="1" applyAlignment="1">
      <alignment/>
    </xf>
    <xf numFmtId="176" fontId="12" fillId="0" borderId="0" xfId="21" applyNumberFormat="1" applyFont="1" applyAlignment="1">
      <alignment/>
    </xf>
    <xf numFmtId="1" fontId="11" fillId="0" borderId="0" xfId="21" applyNumberFormat="1" applyFont="1" applyBorder="1" applyAlignment="1">
      <alignment/>
    </xf>
    <xf numFmtId="173" fontId="12" fillId="0" borderId="0" xfId="21" applyNumberFormat="1" applyFont="1" applyAlignment="1">
      <alignment/>
    </xf>
    <xf numFmtId="1" fontId="12" fillId="0" borderId="0" xfId="21" applyNumberFormat="1" applyFont="1" applyAlignment="1">
      <alignment/>
    </xf>
    <xf numFmtId="0" fontId="12" fillId="0" borderId="6" xfId="0" applyFont="1" applyBorder="1" applyAlignment="1">
      <alignment/>
    </xf>
    <xf numFmtId="173" fontId="12" fillId="0" borderId="0" xfId="21" applyNumberFormat="1" applyFont="1" applyBorder="1" applyAlignment="1">
      <alignment/>
    </xf>
    <xf numFmtId="0" fontId="12" fillId="0" borderId="4" xfId="0" applyFont="1" applyBorder="1" applyAlignment="1">
      <alignment horizontal="center" wrapText="1"/>
    </xf>
    <xf numFmtId="172" fontId="12" fillId="0" borderId="4" xfId="21" applyNumberFormat="1" applyFont="1" applyBorder="1" applyAlignment="1">
      <alignment horizontal="center" wrapText="1"/>
    </xf>
    <xf numFmtId="1" fontId="12" fillId="0" borderId="4" xfId="21" applyNumberFormat="1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176" fontId="12" fillId="0" borderId="0" xfId="21" applyNumberFormat="1" applyFont="1" applyAlignment="1">
      <alignment horizontal="center" wrapText="1"/>
    </xf>
    <xf numFmtId="0" fontId="12" fillId="0" borderId="4" xfId="0" applyFont="1" applyBorder="1" applyAlignment="1">
      <alignment/>
    </xf>
    <xf numFmtId="172" fontId="12" fillId="0" borderId="4" xfId="21" applyNumberFormat="1" applyFont="1" applyBorder="1" applyAlignment="1">
      <alignment/>
    </xf>
    <xf numFmtId="1" fontId="12" fillId="0" borderId="4" xfId="21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11" fillId="0" borderId="4" xfId="0" applyFont="1" applyBorder="1" applyAlignment="1">
      <alignment/>
    </xf>
    <xf numFmtId="172" fontId="11" fillId="0" borderId="4" xfId="21" applyNumberFormat="1" applyFont="1" applyBorder="1" applyAlignment="1">
      <alignment/>
    </xf>
    <xf numFmtId="1" fontId="11" fillId="0" borderId="4" xfId="21" applyNumberFormat="1" applyFont="1" applyBorder="1" applyAlignment="1">
      <alignment/>
    </xf>
    <xf numFmtId="174" fontId="12" fillId="0" borderId="0" xfId="21" applyNumberFormat="1" applyFont="1" applyAlignment="1">
      <alignment/>
    </xf>
    <xf numFmtId="171" fontId="12" fillId="0" borderId="0" xfId="21" applyFont="1" applyAlignment="1">
      <alignment/>
    </xf>
    <xf numFmtId="175" fontId="12" fillId="0" borderId="0" xfId="21" applyNumberFormat="1" applyFont="1" applyAlignment="1">
      <alignment/>
    </xf>
    <xf numFmtId="4" fontId="12" fillId="0" borderId="0" xfId="21" applyNumberFormat="1" applyFont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171" fontId="11" fillId="0" borderId="0" xfId="21" applyFont="1" applyBorder="1" applyAlignment="1">
      <alignment/>
    </xf>
    <xf numFmtId="175" fontId="12" fillId="0" borderId="0" xfId="21" applyNumberFormat="1" applyFont="1" applyBorder="1" applyAlignment="1">
      <alignment/>
    </xf>
    <xf numFmtId="4" fontId="12" fillId="0" borderId="0" xfId="0" applyNumberFormat="1" applyFont="1" applyAlignment="1">
      <alignment/>
    </xf>
    <xf numFmtId="0" fontId="12" fillId="0" borderId="0" xfId="0" applyFont="1" applyAlignment="1" applyProtection="1">
      <alignment horizontal="left"/>
      <protection/>
    </xf>
    <xf numFmtId="174" fontId="12" fillId="0" borderId="0" xfId="21" applyNumberFormat="1" applyFont="1" applyAlignment="1" applyProtection="1">
      <alignment horizontal="left"/>
      <protection/>
    </xf>
    <xf numFmtId="0" fontId="12" fillId="0" borderId="1" xfId="0" applyFont="1" applyBorder="1" applyAlignment="1" applyProtection="1">
      <alignment horizontal="center"/>
      <protection/>
    </xf>
    <xf numFmtId="174" fontId="12" fillId="0" borderId="1" xfId="21" applyNumberFormat="1" applyFont="1" applyBorder="1" applyAlignment="1" applyProtection="1">
      <alignment horizontal="center"/>
      <protection/>
    </xf>
    <xf numFmtId="171" fontId="12" fillId="0" borderId="1" xfId="21" applyFont="1" applyBorder="1" applyAlignment="1" applyProtection="1">
      <alignment horizontal="center"/>
      <protection/>
    </xf>
    <xf numFmtId="175" fontId="12" fillId="0" borderId="1" xfId="21" applyNumberFormat="1" applyFont="1" applyBorder="1" applyAlignment="1" applyProtection="1">
      <alignment horizontal="center"/>
      <protection/>
    </xf>
    <xf numFmtId="175" fontId="12" fillId="0" borderId="1" xfId="21" applyNumberFormat="1" applyFont="1" applyBorder="1" applyAlignment="1" applyProtection="1">
      <alignment horizontal="center" wrapText="1"/>
      <protection/>
    </xf>
    <xf numFmtId="4" fontId="12" fillId="0" borderId="1" xfId="21" applyNumberFormat="1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2" xfId="0" applyFont="1" applyBorder="1" applyAlignment="1" applyProtection="1">
      <alignment horizontal="center"/>
      <protection/>
    </xf>
    <xf numFmtId="174" fontId="12" fillId="0" borderId="2" xfId="21" applyNumberFormat="1" applyFont="1" applyBorder="1" applyAlignment="1" applyProtection="1">
      <alignment horizontal="center"/>
      <protection/>
    </xf>
    <xf numFmtId="171" fontId="12" fillId="0" borderId="2" xfId="21" applyFont="1" applyBorder="1" applyAlignment="1" applyProtection="1">
      <alignment horizontal="center"/>
      <protection/>
    </xf>
    <xf numFmtId="175" fontId="12" fillId="0" borderId="2" xfId="21" applyNumberFormat="1" applyFont="1" applyBorder="1" applyAlignment="1" applyProtection="1">
      <alignment horizontal="center"/>
      <protection/>
    </xf>
    <xf numFmtId="4" fontId="12" fillId="0" borderId="2" xfId="21" applyNumberFormat="1" applyFont="1" applyBorder="1" applyAlignment="1" applyProtection="1">
      <alignment horizontal="center"/>
      <protection/>
    </xf>
    <xf numFmtId="3" fontId="12" fillId="0" borderId="2" xfId="0" applyNumberFormat="1" applyFont="1" applyBorder="1" applyAlignment="1" applyProtection="1">
      <alignment horizontal="center"/>
      <protection/>
    </xf>
    <xf numFmtId="0" fontId="12" fillId="0" borderId="5" xfId="0" applyFont="1" applyBorder="1" applyAlignment="1" applyProtection="1">
      <alignment horizontal="center"/>
      <protection/>
    </xf>
    <xf numFmtId="174" fontId="12" fillId="0" borderId="3" xfId="21" applyNumberFormat="1" applyFont="1" applyBorder="1" applyAlignment="1" applyProtection="1">
      <alignment horizontal="center"/>
      <protection/>
    </xf>
    <xf numFmtId="175" fontId="12" fillId="0" borderId="3" xfId="21" applyNumberFormat="1" applyFont="1" applyBorder="1" applyAlignment="1" applyProtection="1">
      <alignment horizontal="center"/>
      <protection/>
    </xf>
    <xf numFmtId="0" fontId="12" fillId="0" borderId="3" xfId="0" applyFont="1" applyBorder="1" applyAlignment="1" applyProtection="1">
      <alignment horizontal="center"/>
      <protection/>
    </xf>
    <xf numFmtId="171" fontId="12" fillId="0" borderId="3" xfId="21" applyFont="1" applyBorder="1" applyAlignment="1" applyProtection="1">
      <alignment horizontal="center"/>
      <protection/>
    </xf>
    <xf numFmtId="174" fontId="12" fillId="0" borderId="3" xfId="21" applyNumberFormat="1" applyFont="1" applyBorder="1" applyAlignment="1" applyProtection="1" quotePrefix="1">
      <alignment horizontal="center" wrapText="1"/>
      <protection/>
    </xf>
    <xf numFmtId="4" fontId="13" fillId="0" borderId="3" xfId="21" applyNumberFormat="1" applyFont="1" applyBorder="1" applyAlignment="1" applyProtection="1">
      <alignment horizontal="center" wrapText="1"/>
      <protection/>
    </xf>
    <xf numFmtId="1" fontId="12" fillId="0" borderId="4" xfId="0" applyNumberFormat="1" applyFont="1" applyBorder="1" applyAlignment="1" applyProtection="1">
      <alignment horizontal="center"/>
      <protection/>
    </xf>
    <xf numFmtId="1" fontId="12" fillId="0" borderId="4" xfId="21" applyNumberFormat="1" applyFont="1" applyBorder="1" applyAlignment="1" applyProtection="1">
      <alignment horizontal="center"/>
      <protection/>
    </xf>
    <xf numFmtId="1" fontId="12" fillId="0" borderId="4" xfId="21" applyNumberFormat="1" applyFont="1" applyBorder="1" applyAlignment="1" applyProtection="1" quotePrefix="1">
      <alignment horizontal="center"/>
      <protection/>
    </xf>
    <xf numFmtId="3" fontId="12" fillId="0" borderId="4" xfId="0" applyNumberFormat="1" applyFont="1" applyBorder="1" applyAlignment="1" applyProtection="1" quotePrefix="1">
      <alignment horizontal="center"/>
      <protection/>
    </xf>
    <xf numFmtId="1" fontId="12" fillId="0" borderId="0" xfId="0" applyNumberFormat="1" applyFont="1" applyBorder="1" applyAlignment="1" applyProtection="1" quotePrefix="1">
      <alignment horizontal="center"/>
      <protection/>
    </xf>
    <xf numFmtId="1" fontId="12" fillId="0" borderId="0" xfId="0" applyNumberFormat="1" applyFont="1" applyAlignment="1">
      <alignment horizontal="center"/>
    </xf>
    <xf numFmtId="0" fontId="12" fillId="0" borderId="2" xfId="0" applyFont="1" applyBorder="1" applyAlignment="1" applyProtection="1">
      <alignment horizontal="left"/>
      <protection/>
    </xf>
    <xf numFmtId="174" fontId="12" fillId="0" borderId="2" xfId="21" applyNumberFormat="1" applyFont="1" applyBorder="1" applyAlignment="1" applyProtection="1">
      <alignment horizontal="right"/>
      <protection/>
    </xf>
    <xf numFmtId="171" fontId="12" fillId="0" borderId="2" xfId="21" applyFont="1" applyBorder="1" applyAlignment="1" applyProtection="1">
      <alignment horizontal="right"/>
      <protection/>
    </xf>
    <xf numFmtId="175" fontId="12" fillId="0" borderId="2" xfId="21" applyNumberFormat="1" applyFont="1" applyBorder="1" applyAlignment="1" applyProtection="1">
      <alignment horizontal="right"/>
      <protection/>
    </xf>
    <xf numFmtId="177" fontId="12" fillId="0" borderId="2" xfId="0" applyNumberFormat="1" applyFont="1" applyBorder="1" applyAlignment="1" applyProtection="1">
      <alignment horizontal="right"/>
      <protection/>
    </xf>
    <xf numFmtId="4" fontId="12" fillId="0" borderId="2" xfId="21" applyNumberFormat="1" applyFont="1" applyBorder="1" applyAlignment="1" applyProtection="1">
      <alignment horizontal="right"/>
      <protection/>
    </xf>
    <xf numFmtId="171" fontId="12" fillId="0" borderId="0" xfId="21" applyFont="1" applyBorder="1" applyAlignment="1" applyProtection="1">
      <alignment horizontal="right"/>
      <protection/>
    </xf>
    <xf numFmtId="43" fontId="12" fillId="0" borderId="0" xfId="0" applyNumberFormat="1" applyFont="1" applyAlignment="1">
      <alignment/>
    </xf>
    <xf numFmtId="3" fontId="12" fillId="0" borderId="2" xfId="21" applyNumberFormat="1" applyFont="1" applyBorder="1" applyAlignment="1" applyProtection="1">
      <alignment horizontal="right"/>
      <protection/>
    </xf>
    <xf numFmtId="1" fontId="12" fillId="0" borderId="2" xfId="21" applyNumberFormat="1" applyFont="1" applyBorder="1" applyAlignment="1" applyProtection="1">
      <alignment horizontal="right"/>
      <protection/>
    </xf>
    <xf numFmtId="171" fontId="12" fillId="0" borderId="0" xfId="21" applyFont="1" applyAlignment="1" applyProtection="1">
      <alignment horizontal="right"/>
      <protection/>
    </xf>
    <xf numFmtId="2" fontId="12" fillId="0" borderId="2" xfId="21" applyNumberFormat="1" applyFont="1" applyBorder="1" applyAlignment="1" applyProtection="1">
      <alignment horizontal="center"/>
      <protection/>
    </xf>
    <xf numFmtId="0" fontId="12" fillId="0" borderId="3" xfId="0" applyFont="1" applyBorder="1" applyAlignment="1" applyProtection="1">
      <alignment horizontal="left"/>
      <protection/>
    </xf>
    <xf numFmtId="174" fontId="12" fillId="0" borderId="3" xfId="21" applyNumberFormat="1" applyFont="1" applyBorder="1" applyAlignment="1" applyProtection="1">
      <alignment horizontal="right"/>
      <protection/>
    </xf>
    <xf numFmtId="171" fontId="12" fillId="0" borderId="3" xfId="21" applyFont="1" applyBorder="1" applyAlignment="1" applyProtection="1">
      <alignment horizontal="right"/>
      <protection/>
    </xf>
    <xf numFmtId="3" fontId="12" fillId="0" borderId="3" xfId="21" applyNumberFormat="1" applyFont="1" applyBorder="1" applyAlignment="1" applyProtection="1">
      <alignment horizontal="right"/>
      <protection/>
    </xf>
    <xf numFmtId="1" fontId="12" fillId="0" borderId="3" xfId="21" applyNumberFormat="1" applyFont="1" applyBorder="1" applyAlignment="1" applyProtection="1">
      <alignment horizontal="right"/>
      <protection/>
    </xf>
    <xf numFmtId="2" fontId="12" fillId="0" borderId="3" xfId="21" applyNumberFormat="1" applyFont="1" applyBorder="1" applyAlignment="1" applyProtection="1">
      <alignment horizontal="center"/>
      <protection/>
    </xf>
    <xf numFmtId="177" fontId="12" fillId="0" borderId="3" xfId="0" applyNumberFormat="1" applyFont="1" applyBorder="1" applyAlignment="1" applyProtection="1">
      <alignment horizontal="right"/>
      <protection/>
    </xf>
    <xf numFmtId="4" fontId="12" fillId="0" borderId="3" xfId="21" applyNumberFormat="1" applyFont="1" applyBorder="1" applyAlignment="1" applyProtection="1">
      <alignment horizontal="right"/>
      <protection/>
    </xf>
    <xf numFmtId="174" fontId="12" fillId="0" borderId="0" xfId="21" applyNumberFormat="1" applyFont="1" applyAlignment="1" applyProtection="1">
      <alignment horizontal="right"/>
      <protection/>
    </xf>
    <xf numFmtId="175" fontId="12" fillId="0" borderId="0" xfId="21" applyNumberFormat="1" applyFont="1" applyAlignment="1" applyProtection="1">
      <alignment horizontal="right"/>
      <protection/>
    </xf>
    <xf numFmtId="10" fontId="12" fillId="4" borderId="0" xfId="21" applyNumberFormat="1" applyFont="1" applyFill="1" applyAlignment="1" applyProtection="1">
      <alignment horizontal="right"/>
      <protection/>
    </xf>
    <xf numFmtId="9" fontId="12" fillId="4" borderId="0" xfId="18" applyFont="1" applyFill="1" applyAlignment="1" applyProtection="1">
      <alignment horizontal="right"/>
      <protection/>
    </xf>
    <xf numFmtId="187" fontId="12" fillId="2" borderId="0" xfId="21" applyNumberFormat="1" applyFont="1" applyFill="1" applyAlignment="1" applyProtection="1">
      <alignment/>
      <protection/>
    </xf>
    <xf numFmtId="174" fontId="12" fillId="2" borderId="0" xfId="21" applyNumberFormat="1" applyFont="1" applyFill="1" applyAlignment="1" applyProtection="1">
      <alignment horizontal="right"/>
      <protection/>
    </xf>
    <xf numFmtId="0" fontId="12" fillId="0" borderId="0" xfId="0" applyFont="1" applyAlignment="1" applyProtection="1">
      <alignment horizontal="right"/>
      <protection/>
    </xf>
    <xf numFmtId="10" fontId="12" fillId="2" borderId="0" xfId="0" applyNumberFormat="1" applyFont="1" applyFill="1" applyAlignment="1" applyProtection="1">
      <alignment horizontal="right"/>
      <protection/>
    </xf>
    <xf numFmtId="4" fontId="12" fillId="2" borderId="0" xfId="0" applyNumberFormat="1" applyFont="1" applyFill="1" applyAlignment="1" applyProtection="1">
      <alignment horizontal="right"/>
      <protection/>
    </xf>
    <xf numFmtId="4" fontId="12" fillId="2" borderId="0" xfId="0" applyNumberFormat="1" applyFont="1" applyFill="1" applyAlignment="1" applyProtection="1">
      <alignment horizontal="center"/>
      <protection/>
    </xf>
    <xf numFmtId="4" fontId="12" fillId="0" borderId="0" xfId="21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2" fillId="0" borderId="0" xfId="0" applyFont="1" applyBorder="1" applyAlignment="1">
      <alignment horizontal="right"/>
    </xf>
    <xf numFmtId="174" fontId="12" fillId="0" borderId="0" xfId="21" applyNumberFormat="1" applyFont="1" applyAlignment="1" applyProtection="1">
      <alignment/>
      <protection/>
    </xf>
    <xf numFmtId="175" fontId="12" fillId="0" borderId="0" xfId="21" applyNumberFormat="1" applyFont="1" applyAlignment="1" applyProtection="1">
      <alignment/>
      <protection/>
    </xf>
    <xf numFmtId="176" fontId="12" fillId="0" borderId="0" xfId="21" applyNumberFormat="1" applyFont="1" applyFill="1" applyAlignment="1" applyProtection="1">
      <alignment/>
      <protection/>
    </xf>
    <xf numFmtId="171" fontId="12" fillId="0" borderId="0" xfId="21" applyFont="1" applyAlignment="1" applyProtection="1" quotePrefix="1">
      <alignment horizontal="right"/>
      <protection/>
    </xf>
    <xf numFmtId="174" fontId="12" fillId="0" borderId="0" xfId="21" applyNumberFormat="1" applyFont="1" applyAlignment="1" applyProtection="1" quotePrefix="1">
      <alignment horizontal="right"/>
      <protection/>
    </xf>
    <xf numFmtId="0" fontId="12" fillId="0" borderId="0" xfId="0" applyFont="1" applyAlignment="1" applyProtection="1">
      <alignment/>
      <protection/>
    </xf>
    <xf numFmtId="182" fontId="12" fillId="0" borderId="0" xfId="21" applyNumberFormat="1" applyFont="1" applyAlignment="1" applyProtection="1">
      <alignment horizontal="right"/>
      <protection/>
    </xf>
    <xf numFmtId="202" fontId="12" fillId="0" borderId="0" xfId="0" applyNumberFormat="1" applyFont="1" applyAlignment="1">
      <alignment/>
    </xf>
    <xf numFmtId="10" fontId="12" fillId="0" borderId="0" xfId="21" applyNumberFormat="1" applyFont="1" applyAlignment="1" applyProtection="1">
      <alignment horizontal="right"/>
      <protection/>
    </xf>
    <xf numFmtId="4" fontId="12" fillId="0" borderId="0" xfId="0" applyNumberFormat="1" applyFont="1" applyAlignment="1">
      <alignment horizontal="right"/>
    </xf>
    <xf numFmtId="171" fontId="12" fillId="0" borderId="0" xfId="21" applyFont="1" applyAlignment="1" applyProtection="1">
      <alignment/>
      <protection/>
    </xf>
    <xf numFmtId="4" fontId="12" fillId="0" borderId="4" xfId="0" applyNumberFormat="1" applyFont="1" applyBorder="1" applyAlignment="1" applyProtection="1" quotePrefix="1">
      <alignment horizontal="center"/>
      <protection/>
    </xf>
    <xf numFmtId="171" fontId="12" fillId="0" borderId="6" xfId="21" applyFont="1" applyBorder="1" applyAlignment="1" applyProtection="1">
      <alignment horizontal="right"/>
      <protection/>
    </xf>
    <xf numFmtId="3" fontId="12" fillId="0" borderId="0" xfId="21" applyNumberFormat="1" applyFont="1" applyAlignment="1" applyProtection="1">
      <alignment/>
      <protection/>
    </xf>
    <xf numFmtId="3" fontId="12" fillId="0" borderId="0" xfId="21" applyNumberFormat="1" applyFont="1" applyAlignment="1" applyProtection="1">
      <alignment horizontal="right"/>
      <protection/>
    </xf>
    <xf numFmtId="191" fontId="12" fillId="0" borderId="0" xfId="21" applyNumberFormat="1" applyFont="1" applyAlignment="1" applyProtection="1">
      <alignment horizontal="right"/>
      <protection/>
    </xf>
    <xf numFmtId="187" fontId="14" fillId="0" borderId="0" xfId="0" applyNumberFormat="1" applyFont="1" applyAlignment="1">
      <alignment horizontal="right"/>
    </xf>
    <xf numFmtId="175" fontId="13" fillId="0" borderId="0" xfId="21" applyNumberFormat="1" applyFont="1" applyAlignment="1">
      <alignment/>
    </xf>
    <xf numFmtId="10" fontId="12" fillId="0" borderId="0" xfId="18" applyNumberFormat="1" applyFont="1" applyAlignment="1" applyProtection="1">
      <alignment horizontal="right"/>
      <protection/>
    </xf>
    <xf numFmtId="3" fontId="12" fillId="0" borderId="4" xfId="0" applyNumberFormat="1" applyFont="1" applyBorder="1" applyAlignment="1" applyProtection="1">
      <alignment/>
      <protection/>
    </xf>
    <xf numFmtId="4" fontId="12" fillId="0" borderId="7" xfId="21" applyNumberFormat="1" applyFont="1" applyBorder="1" applyAlignment="1" applyProtection="1">
      <alignment horizontal="center"/>
      <protection/>
    </xf>
    <xf numFmtId="0" fontId="12" fillId="0" borderId="0" xfId="16" applyFont="1">
      <alignment/>
      <protection/>
    </xf>
    <xf numFmtId="0" fontId="12" fillId="0" borderId="0" xfId="16" applyFont="1" applyAlignment="1">
      <alignment horizontal="center"/>
      <protection/>
    </xf>
    <xf numFmtId="49" fontId="11" fillId="0" borderId="0" xfId="16" applyNumberFormat="1" applyFont="1" applyBorder="1" applyAlignment="1">
      <alignment horizontal="left" vertical="center"/>
      <protection/>
    </xf>
    <xf numFmtId="49" fontId="11" fillId="0" borderId="0" xfId="16" applyNumberFormat="1" applyFont="1" applyBorder="1" applyAlignment="1">
      <alignment horizontal="centerContinuous" vertical="center" wrapText="1"/>
      <protection/>
    </xf>
    <xf numFmtId="49" fontId="15" fillId="0" borderId="0" xfId="16" applyNumberFormat="1" applyFont="1" applyBorder="1" applyAlignment="1">
      <alignment horizontal="left" vertical="center" wrapText="1"/>
      <protection/>
    </xf>
    <xf numFmtId="175" fontId="12" fillId="0" borderId="0" xfId="21" applyNumberFormat="1" applyFont="1" applyAlignment="1">
      <alignment horizontal="center"/>
    </xf>
    <xf numFmtId="0" fontId="11" fillId="0" borderId="0" xfId="16" applyFont="1" applyAlignment="1" applyProtection="1">
      <alignment horizontal="left"/>
      <protection/>
    </xf>
    <xf numFmtId="174" fontId="12" fillId="0" borderId="8" xfId="21" applyNumberFormat="1" applyFont="1" applyBorder="1" applyAlignment="1" applyProtection="1">
      <alignment horizontal="centerContinuous"/>
      <protection/>
    </xf>
    <xf numFmtId="171" fontId="12" fillId="0" borderId="9" xfId="21" applyFont="1" applyBorder="1" applyAlignment="1">
      <alignment horizontal="centerContinuous"/>
    </xf>
    <xf numFmtId="175" fontId="12" fillId="0" borderId="9" xfId="21" applyNumberFormat="1" applyFont="1" applyBorder="1" applyAlignment="1">
      <alignment horizontal="centerContinuous"/>
    </xf>
    <xf numFmtId="175" fontId="12" fillId="0" borderId="10" xfId="21" applyNumberFormat="1" applyFont="1" applyBorder="1" applyAlignment="1">
      <alignment horizontal="center"/>
    </xf>
    <xf numFmtId="175" fontId="12" fillId="0" borderId="1" xfId="21" applyNumberFormat="1" applyFont="1" applyBorder="1" applyAlignment="1">
      <alignment horizontal="center"/>
    </xf>
    <xf numFmtId="175" fontId="12" fillId="0" borderId="1" xfId="21" applyNumberFormat="1" applyFont="1" applyBorder="1" applyAlignment="1">
      <alignment horizontal="centerContinuous" vertical="center" wrapText="1"/>
    </xf>
    <xf numFmtId="184" fontId="12" fillId="0" borderId="4" xfId="21" applyNumberFormat="1" applyFont="1" applyBorder="1" applyAlignment="1">
      <alignment horizontal="left" wrapText="1"/>
    </xf>
    <xf numFmtId="0" fontId="12" fillId="0" borderId="2" xfId="16" applyFont="1" applyBorder="1" applyAlignment="1" applyProtection="1">
      <alignment horizontal="center" vertical="center" wrapText="1"/>
      <protection/>
    </xf>
    <xf numFmtId="183" fontId="12" fillId="0" borderId="4" xfId="21" applyNumberFormat="1" applyFont="1" applyBorder="1" applyAlignment="1">
      <alignment horizontal="center" vertical="center"/>
    </xf>
    <xf numFmtId="183" fontId="12" fillId="0" borderId="3" xfId="21" applyNumberFormat="1" applyFont="1" applyBorder="1" applyAlignment="1">
      <alignment horizontal="center" vertical="center" wrapText="1"/>
    </xf>
    <xf numFmtId="175" fontId="12" fillId="0" borderId="3" xfId="21" applyNumberFormat="1" applyFont="1" applyBorder="1" applyAlignment="1">
      <alignment horizontal="centerContinuous" vertical="center" wrapText="1"/>
    </xf>
    <xf numFmtId="0" fontId="11" fillId="0" borderId="8" xfId="16" applyFont="1" applyBorder="1" applyAlignment="1" applyProtection="1">
      <alignment horizontal="left"/>
      <protection/>
    </xf>
    <xf numFmtId="0" fontId="11" fillId="0" borderId="9" xfId="16" applyFont="1" applyBorder="1" applyAlignment="1" applyProtection="1">
      <alignment horizontal="left"/>
      <protection/>
    </xf>
    <xf numFmtId="0" fontId="11" fillId="0" borderId="10" xfId="16" applyFont="1" applyBorder="1" applyAlignment="1" applyProtection="1">
      <alignment horizontal="left"/>
      <protection/>
    </xf>
    <xf numFmtId="171" fontId="12" fillId="0" borderId="4" xfId="21" applyFont="1" applyBorder="1" applyAlignment="1">
      <alignment/>
    </xf>
    <xf numFmtId="3" fontId="12" fillId="0" borderId="4" xfId="21" applyNumberFormat="1" applyFont="1" applyBorder="1" applyAlignment="1">
      <alignment horizontal="center"/>
    </xf>
    <xf numFmtId="10" fontId="12" fillId="0" borderId="4" xfId="21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0" fontId="12" fillId="0" borderId="4" xfId="16" applyFont="1" applyBorder="1" applyAlignment="1" applyProtection="1">
      <alignment horizontal="left" wrapText="1"/>
      <protection/>
    </xf>
    <xf numFmtId="169" fontId="12" fillId="0" borderId="4" xfId="21" applyNumberFormat="1" applyFont="1" applyBorder="1" applyAlignment="1">
      <alignment horizontal="center"/>
    </xf>
    <xf numFmtId="0" fontId="12" fillId="0" borderId="4" xfId="16" applyFont="1" applyBorder="1" applyAlignment="1" applyProtection="1">
      <alignment horizontal="left"/>
      <protection/>
    </xf>
    <xf numFmtId="3" fontId="12" fillId="0" borderId="4" xfId="21" applyNumberFormat="1" applyFont="1" applyBorder="1" applyAlignment="1" quotePrefix="1">
      <alignment horizontal="center"/>
    </xf>
    <xf numFmtId="171" fontId="12" fillId="0" borderId="4" xfId="21" applyNumberFormat="1" applyFont="1" applyBorder="1" applyAlignment="1">
      <alignment/>
    </xf>
    <xf numFmtId="171" fontId="12" fillId="0" borderId="4" xfId="21" applyNumberFormat="1" applyFont="1" applyBorder="1" applyAlignment="1">
      <alignment horizontal="center"/>
    </xf>
    <xf numFmtId="0" fontId="12" fillId="3" borderId="4" xfId="16" applyFont="1" applyFill="1" applyBorder="1">
      <alignment/>
      <protection/>
    </xf>
    <xf numFmtId="171" fontId="12" fillId="3" borderId="4" xfId="21" applyNumberFormat="1" applyFont="1" applyFill="1" applyBorder="1" applyAlignment="1">
      <alignment/>
    </xf>
    <xf numFmtId="3" fontId="12" fillId="0" borderId="4" xfId="16" applyNumberFormat="1" applyFont="1" applyBorder="1" applyAlignment="1">
      <alignment horizontal="center"/>
      <protection/>
    </xf>
    <xf numFmtId="169" fontId="12" fillId="0" borderId="4" xfId="16" applyNumberFormat="1" applyFont="1" applyBorder="1" applyAlignment="1">
      <alignment horizontal="center"/>
      <protection/>
    </xf>
    <xf numFmtId="0" fontId="11" fillId="3" borderId="4" xfId="16" applyFont="1" applyFill="1" applyBorder="1">
      <alignment/>
      <protection/>
    </xf>
    <xf numFmtId="171" fontId="11" fillId="3" borderId="4" xfId="21" applyFont="1" applyFill="1" applyBorder="1" applyAlignment="1">
      <alignment/>
    </xf>
    <xf numFmtId="3" fontId="11" fillId="0" borderId="4" xfId="16" applyNumberFormat="1" applyFont="1" applyBorder="1" applyAlignment="1">
      <alignment horizontal="center"/>
      <protection/>
    </xf>
    <xf numFmtId="185" fontId="11" fillId="0" borderId="4" xfId="16" applyNumberFormat="1" applyFont="1" applyBorder="1" applyAlignment="1">
      <alignment horizontal="center"/>
      <protection/>
    </xf>
    <xf numFmtId="169" fontId="11" fillId="0" borderId="4" xfId="16" applyNumberFormat="1" applyFont="1" applyBorder="1" applyAlignment="1">
      <alignment horizontal="center"/>
      <protection/>
    </xf>
    <xf numFmtId="0" fontId="11" fillId="0" borderId="0" xfId="16" applyFont="1">
      <alignment/>
      <protection/>
    </xf>
    <xf numFmtId="0" fontId="12" fillId="3" borderId="11" xfId="16" applyFont="1" applyFill="1" applyBorder="1">
      <alignment/>
      <protection/>
    </xf>
    <xf numFmtId="171" fontId="12" fillId="3" borderId="0" xfId="21" applyFont="1" applyFill="1" applyBorder="1" applyAlignment="1">
      <alignment/>
    </xf>
    <xf numFmtId="43" fontId="12" fillId="0" borderId="0" xfId="16" applyNumberFormat="1" applyFont="1" applyBorder="1" applyAlignment="1">
      <alignment horizontal="center"/>
      <protection/>
    </xf>
    <xf numFmtId="3" fontId="12" fillId="0" borderId="0" xfId="16" applyNumberFormat="1" applyFont="1" applyBorder="1" applyAlignment="1">
      <alignment horizontal="center"/>
      <protection/>
    </xf>
    <xf numFmtId="0" fontId="12" fillId="0" borderId="0" xfId="16" applyFont="1" applyBorder="1" applyAlignment="1">
      <alignment horizontal="center"/>
      <protection/>
    </xf>
    <xf numFmtId="0" fontId="12" fillId="0" borderId="0" xfId="16" applyFont="1" applyBorder="1">
      <alignment/>
      <protection/>
    </xf>
    <xf numFmtId="0" fontId="11" fillId="3" borderId="8" xfId="16" applyFont="1" applyFill="1" applyBorder="1" applyAlignment="1">
      <alignment horizontal="left"/>
      <protection/>
    </xf>
    <xf numFmtId="0" fontId="11" fillId="3" borderId="9" xfId="16" applyFont="1" applyFill="1" applyBorder="1" applyAlignment="1">
      <alignment horizontal="left"/>
      <protection/>
    </xf>
    <xf numFmtId="3" fontId="11" fillId="3" borderId="9" xfId="16" applyNumberFormat="1" applyFont="1" applyFill="1" applyBorder="1" applyAlignment="1">
      <alignment horizontal="left"/>
      <protection/>
    </xf>
    <xf numFmtId="0" fontId="11" fillId="3" borderId="10" xfId="16" applyFont="1" applyFill="1" applyBorder="1" applyAlignment="1">
      <alignment horizontal="center"/>
      <protection/>
    </xf>
    <xf numFmtId="171" fontId="12" fillId="3" borderId="4" xfId="21" applyFont="1" applyFill="1" applyBorder="1" applyAlignment="1">
      <alignment/>
    </xf>
    <xf numFmtId="171" fontId="12" fillId="3" borderId="8" xfId="21" applyFont="1" applyFill="1" applyBorder="1" applyAlignment="1">
      <alignment/>
    </xf>
    <xf numFmtId="171" fontId="12" fillId="0" borderId="4" xfId="21" applyFont="1" applyBorder="1" applyAlignment="1">
      <alignment horizontal="center"/>
    </xf>
    <xf numFmtId="0" fontId="11" fillId="0" borderId="4" xfId="16" applyFont="1" applyBorder="1" applyAlignment="1">
      <alignment horizontal="center"/>
      <protection/>
    </xf>
    <xf numFmtId="0" fontId="11" fillId="0" borderId="4" xfId="16" applyFont="1" applyBorder="1">
      <alignment/>
      <protection/>
    </xf>
    <xf numFmtId="0" fontId="12" fillId="3" borderId="0" xfId="16" applyFont="1" applyFill="1" applyBorder="1" applyAlignment="1">
      <alignment horizontal="centerContinuous"/>
      <protection/>
    </xf>
    <xf numFmtId="43" fontId="12" fillId="3" borderId="0" xfId="16" applyNumberFormat="1" applyFont="1" applyFill="1" applyBorder="1" applyAlignment="1">
      <alignment horizontal="centerContinuous"/>
      <protection/>
    </xf>
    <xf numFmtId="171" fontId="11" fillId="0" borderId="4" xfId="16" applyNumberFormat="1" applyFont="1" applyBorder="1" applyAlignment="1">
      <alignment horizontal="center"/>
      <protection/>
    </xf>
    <xf numFmtId="0" fontId="12" fillId="0" borderId="4" xfId="16" applyFont="1" applyBorder="1">
      <alignment/>
      <protection/>
    </xf>
    <xf numFmtId="2" fontId="14" fillId="0" borderId="4" xfId="21" applyNumberFormat="1" applyFont="1" applyBorder="1" applyAlignment="1">
      <alignment horizontal="center"/>
    </xf>
    <xf numFmtId="187" fontId="12" fillId="4" borderId="0" xfId="16" applyNumberFormat="1" applyFont="1" applyFill="1">
      <alignment/>
      <protection/>
    </xf>
    <xf numFmtId="187" fontId="12" fillId="0" borderId="0" xfId="16" applyNumberFormat="1" applyFont="1" applyFill="1">
      <alignment/>
      <protection/>
    </xf>
    <xf numFmtId="187" fontId="12" fillId="0" borderId="0" xfId="16" applyNumberFormat="1" applyFont="1">
      <alignment/>
      <protection/>
    </xf>
    <xf numFmtId="0" fontId="15" fillId="0" borderId="0" xfId="0" applyFont="1" applyAlignment="1" applyProtection="1">
      <alignment horizontal="left"/>
      <protection/>
    </xf>
    <xf numFmtId="0" fontId="12" fillId="0" borderId="4" xfId="0" applyFont="1" applyBorder="1" applyAlignment="1" applyProtection="1">
      <alignment horizontal="center"/>
      <protection/>
    </xf>
    <xf numFmtId="174" fontId="12" fillId="0" borderId="4" xfId="21" applyNumberFormat="1" applyFont="1" applyBorder="1" applyAlignment="1" applyProtection="1">
      <alignment horizontal="center"/>
      <protection/>
    </xf>
    <xf numFmtId="171" fontId="12" fillId="0" borderId="4" xfId="21" applyFont="1" applyBorder="1" applyAlignment="1" applyProtection="1">
      <alignment horizontal="center"/>
      <protection/>
    </xf>
    <xf numFmtId="175" fontId="12" fillId="0" borderId="4" xfId="21" applyNumberFormat="1" applyFont="1" applyBorder="1" applyAlignment="1" applyProtection="1">
      <alignment horizontal="center"/>
      <protection/>
    </xf>
    <xf numFmtId="174" fontId="12" fillId="0" borderId="4" xfId="21" applyNumberFormat="1" applyFont="1" applyBorder="1" applyAlignment="1" applyProtection="1" quotePrefix="1">
      <alignment horizontal="center"/>
      <protection/>
    </xf>
    <xf numFmtId="0" fontId="12" fillId="0" borderId="4" xfId="0" applyFont="1" applyBorder="1" applyAlignment="1" applyProtection="1" quotePrefix="1">
      <alignment horizontal="center"/>
      <protection/>
    </xf>
    <xf numFmtId="0" fontId="12" fillId="0" borderId="0" xfId="0" applyFont="1" applyBorder="1" applyAlignment="1" applyProtection="1" quotePrefix="1">
      <alignment horizontal="center"/>
      <protection/>
    </xf>
    <xf numFmtId="174" fontId="12" fillId="0" borderId="3" xfId="0" applyNumberFormat="1" applyFont="1" applyBorder="1" applyAlignment="1" applyProtection="1">
      <alignment horizontal="right"/>
      <protection/>
    </xf>
    <xf numFmtId="0" fontId="12" fillId="3" borderId="3" xfId="0" applyFont="1" applyFill="1" applyBorder="1" applyAlignment="1" applyProtection="1">
      <alignment horizontal="left"/>
      <protection/>
    </xf>
    <xf numFmtId="174" fontId="12" fillId="0" borderId="0" xfId="21" applyNumberFormat="1" applyFont="1" applyBorder="1" applyAlignment="1" applyProtection="1">
      <alignment horizontal="right"/>
      <protection/>
    </xf>
    <xf numFmtId="177" fontId="12" fillId="0" borderId="0" xfId="0" applyNumberFormat="1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187" fontId="12" fillId="2" borderId="0" xfId="21" applyNumberFormat="1" applyFont="1" applyFill="1" applyAlignment="1" applyProtection="1" quotePrefix="1">
      <alignment horizontal="right"/>
      <protection/>
    </xf>
    <xf numFmtId="0" fontId="12" fillId="0" borderId="0" xfId="0" applyFont="1" applyFill="1" applyAlignment="1" applyProtection="1">
      <alignment horizontal="right"/>
      <protection/>
    </xf>
    <xf numFmtId="174" fontId="12" fillId="0" borderId="0" xfId="21" applyNumberFormat="1" applyFont="1" applyAlignment="1">
      <alignment horizontal="right"/>
    </xf>
    <xf numFmtId="0" fontId="12" fillId="0" borderId="0" xfId="0" applyFont="1" applyAlignment="1">
      <alignment horizontal="right"/>
    </xf>
    <xf numFmtId="174" fontId="12" fillId="0" borderId="4" xfId="21" applyNumberFormat="1" applyFont="1" applyBorder="1" applyAlignment="1" applyProtection="1">
      <alignment/>
      <protection/>
    </xf>
    <xf numFmtId="171" fontId="12" fillId="0" borderId="4" xfId="21" applyFont="1" applyBorder="1" applyAlignment="1" applyProtection="1">
      <alignment horizontal="right"/>
      <protection/>
    </xf>
    <xf numFmtId="3" fontId="12" fillId="0" borderId="4" xfId="0" applyNumberFormat="1" applyFont="1" applyBorder="1" applyAlignment="1">
      <alignment/>
    </xf>
    <xf numFmtId="3" fontId="11" fillId="0" borderId="4" xfId="0" applyNumberFormat="1" applyFont="1" applyBorder="1" applyAlignment="1">
      <alignment/>
    </xf>
    <xf numFmtId="182" fontId="4" fillId="0" borderId="1" xfId="21" applyNumberFormat="1" applyFont="1" applyBorder="1" applyAlignment="1" applyProtection="1">
      <alignment horizontal="right"/>
      <protection/>
    </xf>
    <xf numFmtId="49" fontId="11" fillId="0" borderId="0" xfId="16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</cellXfs>
  <cellStyles count="9">
    <cellStyle name="Normal" xfId="0"/>
    <cellStyle name="Hyperlink" xfId="15"/>
    <cellStyle name="Normal_II-C  CSG 2001" xfId="16"/>
    <cellStyle name="Followed Hyperlink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SheetLayoutView="75" workbookViewId="0" topLeftCell="A1">
      <selection activeCell="E7" sqref="E7"/>
    </sheetView>
  </sheetViews>
  <sheetFormatPr defaultColWidth="9.00390625" defaultRowHeight="12.75"/>
  <cols>
    <col min="1" max="1" width="49.75390625" style="62" customWidth="1"/>
    <col min="2" max="2" width="11.75390625" style="63" customWidth="1"/>
    <col min="3" max="3" width="12.75390625" style="68" customWidth="1"/>
    <col min="4" max="4" width="11.00390625" style="62" customWidth="1"/>
    <col min="5" max="5" width="12.00390625" style="65" customWidth="1"/>
    <col min="6" max="16384" width="9.125" style="62" customWidth="1"/>
  </cols>
  <sheetData>
    <row r="1" ht="13.5">
      <c r="C1" s="64" t="s">
        <v>133</v>
      </c>
    </row>
    <row r="4" spans="1:3" ht="13.5">
      <c r="A4" s="61" t="s">
        <v>2</v>
      </c>
      <c r="C4" s="66"/>
    </row>
    <row r="5" spans="1:3" ht="13.5">
      <c r="A5" s="61" t="s">
        <v>101</v>
      </c>
      <c r="C5" s="66"/>
    </row>
    <row r="6" spans="1:3" ht="13.5">
      <c r="A6" s="61"/>
      <c r="C6" s="66"/>
    </row>
    <row r="7" spans="1:3" ht="13.5">
      <c r="A7" s="61"/>
      <c r="C7" s="66"/>
    </row>
    <row r="8" spans="1:3" ht="13.5">
      <c r="A8" s="61"/>
      <c r="C8" s="66"/>
    </row>
    <row r="9" spans="1:2" ht="13.5">
      <c r="A9" s="62" t="s">
        <v>3</v>
      </c>
      <c r="B9" s="67"/>
    </row>
    <row r="10" spans="1:2" ht="13.5">
      <c r="A10" s="69" t="s">
        <v>4</v>
      </c>
      <c r="B10" s="70"/>
    </row>
    <row r="11" spans="1:5" s="74" customFormat="1" ht="27">
      <c r="A11" s="71"/>
      <c r="B11" s="72" t="s">
        <v>5</v>
      </c>
      <c r="C11" s="73" t="s">
        <v>116</v>
      </c>
      <c r="E11" s="75"/>
    </row>
    <row r="12" spans="1:3" ht="13.5">
      <c r="A12" s="76" t="s">
        <v>6</v>
      </c>
      <c r="B12" s="77">
        <v>0.0328671</v>
      </c>
      <c r="C12" s="78"/>
    </row>
    <row r="13" spans="1:3" ht="13.5">
      <c r="A13" s="76" t="s">
        <v>83</v>
      </c>
      <c r="B13" s="77">
        <v>0.003948</v>
      </c>
      <c r="C13" s="78"/>
    </row>
    <row r="14" spans="1:4" ht="13.5">
      <c r="A14" s="76" t="s">
        <v>84</v>
      </c>
      <c r="B14" s="77">
        <v>0.0040467</v>
      </c>
      <c r="C14" s="78"/>
      <c r="D14" s="79"/>
    </row>
    <row r="15" spans="1:3" ht="13.5">
      <c r="A15" s="76" t="s">
        <v>85</v>
      </c>
      <c r="B15" s="77">
        <v>0.0032571</v>
      </c>
      <c r="C15" s="78"/>
    </row>
    <row r="16" spans="1:3" ht="13.5">
      <c r="A16" s="76" t="s">
        <v>7</v>
      </c>
      <c r="B16" s="77">
        <v>0.0609966</v>
      </c>
      <c r="C16" s="78"/>
    </row>
    <row r="17" spans="1:3" ht="13.5">
      <c r="A17" s="76" t="s">
        <v>8</v>
      </c>
      <c r="B17" s="77">
        <v>0.0386904</v>
      </c>
      <c r="C17" s="78"/>
    </row>
    <row r="18" spans="1:3" ht="13.5">
      <c r="A18" s="76" t="s">
        <v>9</v>
      </c>
      <c r="B18" s="77">
        <v>0.0004935</v>
      </c>
      <c r="C18" s="78"/>
    </row>
    <row r="19" spans="1:3" ht="21.75" customHeight="1">
      <c r="A19" s="80" t="s">
        <v>117</v>
      </c>
      <c r="B19" s="81">
        <v>0.1442994</v>
      </c>
      <c r="C19" s="82">
        <v>21</v>
      </c>
    </row>
    <row r="21" spans="1:2" ht="13.5">
      <c r="A21" s="62" t="s">
        <v>11</v>
      </c>
      <c r="B21" s="67"/>
    </row>
    <row r="22" spans="1:2" ht="13.5" hidden="1">
      <c r="A22" s="69" t="s">
        <v>4</v>
      </c>
      <c r="B22" s="70"/>
    </row>
    <row r="23" spans="1:3" ht="27">
      <c r="A23" s="71"/>
      <c r="B23" s="72" t="s">
        <v>5</v>
      </c>
      <c r="C23" s="73" t="s">
        <v>116</v>
      </c>
    </row>
    <row r="24" spans="1:3" ht="13.5">
      <c r="A24" s="76" t="s">
        <v>12</v>
      </c>
      <c r="B24" s="77">
        <v>0.049350000000000005</v>
      </c>
      <c r="C24" s="78"/>
    </row>
    <row r="25" spans="1:3" ht="13.5">
      <c r="A25" s="76" t="s">
        <v>86</v>
      </c>
      <c r="B25" s="77">
        <v>0.010363500000000001</v>
      </c>
      <c r="C25" s="78"/>
    </row>
    <row r="26" spans="1:3" ht="13.5">
      <c r="A26" s="76" t="s">
        <v>87</v>
      </c>
      <c r="B26" s="77">
        <v>0.0066129000000000005</v>
      </c>
      <c r="C26" s="78"/>
    </row>
    <row r="27" spans="1:3" ht="13.5">
      <c r="A27" s="76" t="s">
        <v>88</v>
      </c>
      <c r="B27" s="77">
        <v>0.0036519</v>
      </c>
      <c r="C27" s="78"/>
    </row>
    <row r="28" spans="1:3" ht="13.5">
      <c r="A28" s="76" t="s">
        <v>13</v>
      </c>
      <c r="B28" s="77">
        <v>0.10866870000000001</v>
      </c>
      <c r="C28" s="78"/>
    </row>
    <row r="29" spans="1:3" ht="13.5">
      <c r="A29" s="76" t="s">
        <v>14</v>
      </c>
      <c r="B29" s="77">
        <v>0.0271425</v>
      </c>
      <c r="C29" s="78"/>
    </row>
    <row r="30" spans="1:3" ht="13.5">
      <c r="A30" s="76" t="s">
        <v>9</v>
      </c>
      <c r="B30" s="77">
        <v>0.0004935</v>
      </c>
      <c r="C30" s="78"/>
    </row>
    <row r="31" spans="1:3" ht="21.75" customHeight="1">
      <c r="A31" s="80" t="s">
        <v>117</v>
      </c>
      <c r="B31" s="81">
        <v>0.20628300000000002</v>
      </c>
      <c r="C31" s="82">
        <v>22</v>
      </c>
    </row>
    <row r="33" ht="13.5">
      <c r="A33" s="62" t="s">
        <v>15</v>
      </c>
    </row>
    <row r="34" spans="1:2" ht="13.5" hidden="1">
      <c r="A34" s="69" t="s">
        <v>4</v>
      </c>
      <c r="B34" s="70"/>
    </row>
    <row r="35" spans="1:3" ht="27">
      <c r="A35" s="71"/>
      <c r="B35" s="72" t="s">
        <v>5</v>
      </c>
      <c r="C35" s="73" t="s">
        <v>116</v>
      </c>
    </row>
    <row r="36" spans="1:3" ht="13.5">
      <c r="A36" s="76" t="s">
        <v>16</v>
      </c>
      <c r="B36" s="77">
        <v>0.09870000000000001</v>
      </c>
      <c r="C36" s="78"/>
    </row>
    <row r="37" spans="1:3" ht="13.5">
      <c r="A37" s="76" t="s">
        <v>89</v>
      </c>
      <c r="B37" s="77">
        <v>0.0066129000000000005</v>
      </c>
      <c r="C37" s="78"/>
    </row>
    <row r="38" spans="1:3" ht="13.5">
      <c r="A38" s="76" t="s">
        <v>90</v>
      </c>
      <c r="B38" s="77">
        <v>0.0328671</v>
      </c>
      <c r="C38" s="78"/>
    </row>
    <row r="39" spans="1:3" ht="13.5">
      <c r="A39" s="76" t="s">
        <v>91</v>
      </c>
      <c r="B39" s="77">
        <v>0.00987</v>
      </c>
      <c r="C39" s="78"/>
    </row>
    <row r="40" spans="1:3" ht="13.5">
      <c r="A40" s="76" t="s">
        <v>17</v>
      </c>
      <c r="B40" s="77">
        <v>0.1385748</v>
      </c>
      <c r="C40" s="78"/>
    </row>
    <row r="41" spans="1:3" ht="13.5">
      <c r="A41" s="76" t="s">
        <v>9</v>
      </c>
      <c r="B41" s="77">
        <v>0.0004935</v>
      </c>
      <c r="C41" s="78"/>
    </row>
    <row r="42" spans="1:3" ht="23.25" customHeight="1">
      <c r="A42" s="80" t="s">
        <v>117</v>
      </c>
      <c r="B42" s="81">
        <v>0.2871183</v>
      </c>
      <c r="C42" s="82">
        <v>24</v>
      </c>
    </row>
  </sheetData>
  <printOptions horizontalCentered="1"/>
  <pageMargins left="0.52" right="0.15748031496062992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8"/>
  <sheetViews>
    <sheetView zoomScaleSheetLayoutView="100" workbookViewId="0" topLeftCell="A1">
      <pane xSplit="1" topLeftCell="B1" activePane="topRight" state="frozen"/>
      <selection pane="topLeft" activeCell="A18" sqref="A18"/>
      <selection pane="topRight" activeCell="Z7" sqref="Z7"/>
    </sheetView>
  </sheetViews>
  <sheetFormatPr defaultColWidth="24.75390625" defaultRowHeight="12.75"/>
  <cols>
    <col min="1" max="1" width="22.75390625" style="62" customWidth="1"/>
    <col min="2" max="2" width="11.375" style="83" customWidth="1"/>
    <col min="3" max="3" width="12.75390625" style="84" customWidth="1"/>
    <col min="4" max="4" width="9.375" style="85" customWidth="1"/>
    <col min="5" max="5" width="9.25390625" style="85" hidden="1" customWidth="1"/>
    <col min="6" max="6" width="8.875" style="62" hidden="1" customWidth="1"/>
    <col min="7" max="7" width="10.125" style="84" customWidth="1"/>
    <col min="8" max="8" width="9.125" style="84" hidden="1" customWidth="1"/>
    <col min="9" max="10" width="12.625" style="84" customWidth="1"/>
    <col min="11" max="11" width="9.375" style="84" customWidth="1"/>
    <col min="12" max="12" width="13.75390625" style="83" hidden="1" customWidth="1"/>
    <col min="13" max="13" width="12.875" style="83" hidden="1" customWidth="1"/>
    <col min="14" max="14" width="13.25390625" style="83" hidden="1" customWidth="1"/>
    <col min="15" max="15" width="15.125" style="83" hidden="1" customWidth="1"/>
    <col min="16" max="16" width="13.625" style="83" hidden="1" customWidth="1"/>
    <col min="17" max="18" width="9.25390625" style="62" hidden="1" customWidth="1"/>
    <col min="19" max="20" width="9.75390625" style="62" hidden="1" customWidth="1"/>
    <col min="21" max="21" width="9.25390625" style="62" hidden="1" customWidth="1"/>
    <col min="22" max="22" width="10.75390625" style="62" hidden="1" customWidth="1"/>
    <col min="23" max="23" width="11.375" style="62" hidden="1" customWidth="1"/>
    <col min="24" max="25" width="13.00390625" style="86" customWidth="1"/>
    <col min="26" max="26" width="15.625" style="87" customWidth="1"/>
    <col min="27" max="27" width="12.00390625" style="88" customWidth="1"/>
    <col min="28" max="16384" width="24.75390625" style="62" customWidth="1"/>
  </cols>
  <sheetData>
    <row r="1" ht="13.5">
      <c r="Y1" s="64" t="s">
        <v>134</v>
      </c>
    </row>
    <row r="2" spans="1:6" ht="13.5">
      <c r="A2" s="61" t="s">
        <v>154</v>
      </c>
      <c r="C2" s="89"/>
      <c r="D2" s="90"/>
      <c r="E2" s="90"/>
      <c r="F2" s="83"/>
    </row>
    <row r="3" spans="1:25" ht="13.5">
      <c r="A3" s="61"/>
      <c r="B3" s="62"/>
      <c r="C3" s="62"/>
      <c r="D3" s="62"/>
      <c r="E3" s="62"/>
      <c r="G3" s="62"/>
      <c r="H3" s="62"/>
      <c r="I3" s="62"/>
      <c r="J3" s="62"/>
      <c r="K3" s="62"/>
      <c r="L3" s="62"/>
      <c r="M3" s="62"/>
      <c r="N3" s="62"/>
      <c r="O3" s="62"/>
      <c r="P3" s="62"/>
      <c r="X3" s="91"/>
      <c r="Y3" s="91"/>
    </row>
    <row r="4" spans="1:2" ht="13.5">
      <c r="A4" s="92"/>
      <c r="B4" s="93"/>
    </row>
    <row r="5" spans="1:2" ht="13.5">
      <c r="A5" s="92"/>
      <c r="B5" s="93"/>
    </row>
    <row r="6" spans="1:2" ht="13.5">
      <c r="A6" s="92" t="s">
        <v>18</v>
      </c>
      <c r="B6" s="93"/>
    </row>
    <row r="7" spans="1:27" s="79" customFormat="1" ht="40.5">
      <c r="A7" s="94" t="s">
        <v>155</v>
      </c>
      <c r="B7" s="95" t="s">
        <v>19</v>
      </c>
      <c r="C7" s="96" t="s">
        <v>20</v>
      </c>
      <c r="D7" s="97" t="s">
        <v>103</v>
      </c>
      <c r="E7" s="98" t="s">
        <v>105</v>
      </c>
      <c r="F7" s="94" t="s">
        <v>21</v>
      </c>
      <c r="G7" s="96" t="s">
        <v>21</v>
      </c>
      <c r="H7" s="96" t="s">
        <v>21</v>
      </c>
      <c r="I7" s="96" t="s">
        <v>22</v>
      </c>
      <c r="J7" s="96" t="s">
        <v>108</v>
      </c>
      <c r="K7" s="96" t="s">
        <v>23</v>
      </c>
      <c r="L7" s="95" t="s">
        <v>24</v>
      </c>
      <c r="M7" s="95" t="s">
        <v>25</v>
      </c>
      <c r="N7" s="95" t="s">
        <v>25</v>
      </c>
      <c r="O7" s="95" t="s">
        <v>25</v>
      </c>
      <c r="P7" s="95" t="s">
        <v>26</v>
      </c>
      <c r="Q7" s="94" t="s">
        <v>27</v>
      </c>
      <c r="R7" s="94" t="s">
        <v>107</v>
      </c>
      <c r="S7" s="94" t="s">
        <v>28</v>
      </c>
      <c r="T7" s="94" t="s">
        <v>29</v>
      </c>
      <c r="U7" s="94" t="s">
        <v>30</v>
      </c>
      <c r="V7" s="94" t="s">
        <v>31</v>
      </c>
      <c r="W7" s="94" t="s">
        <v>32</v>
      </c>
      <c r="X7" s="99" t="s">
        <v>157</v>
      </c>
      <c r="Y7" s="173" t="str">
        <f>X7</f>
        <v>CP  2011</v>
      </c>
      <c r="Z7" s="172" t="s">
        <v>146</v>
      </c>
      <c r="AA7" s="100"/>
    </row>
    <row r="8" spans="1:27" s="79" customFormat="1" ht="13.5">
      <c r="A8" s="101" t="s">
        <v>33</v>
      </c>
      <c r="B8" s="102"/>
      <c r="C8" s="103" t="s">
        <v>34</v>
      </c>
      <c r="D8" s="104" t="s">
        <v>104</v>
      </c>
      <c r="E8" s="104" t="s">
        <v>106</v>
      </c>
      <c r="F8" s="101" t="s">
        <v>35</v>
      </c>
      <c r="G8" s="103" t="s">
        <v>36</v>
      </c>
      <c r="H8" s="103" t="s">
        <v>37</v>
      </c>
      <c r="I8" s="103" t="s">
        <v>38</v>
      </c>
      <c r="J8" s="103" t="s">
        <v>38</v>
      </c>
      <c r="K8" s="103"/>
      <c r="L8" s="102" t="s">
        <v>26</v>
      </c>
      <c r="M8" s="102" t="s">
        <v>39</v>
      </c>
      <c r="N8" s="102" t="s">
        <v>40</v>
      </c>
      <c r="O8" s="102" t="s">
        <v>39</v>
      </c>
      <c r="P8" s="102" t="s">
        <v>41</v>
      </c>
      <c r="Q8" s="101" t="s">
        <v>42</v>
      </c>
      <c r="R8" s="101"/>
      <c r="S8" s="101"/>
      <c r="T8" s="101"/>
      <c r="U8" s="101"/>
      <c r="V8" s="101"/>
      <c r="W8" s="101"/>
      <c r="X8" s="105" t="s">
        <v>43</v>
      </c>
      <c r="Y8" s="105"/>
      <c r="Z8" s="106" t="s">
        <v>147</v>
      </c>
      <c r="AA8" s="100"/>
    </row>
    <row r="9" spans="1:27" s="79" customFormat="1" ht="13.5">
      <c r="A9" s="107" t="s">
        <v>140</v>
      </c>
      <c r="B9" s="108" t="s">
        <v>156</v>
      </c>
      <c r="C9" s="108" t="str">
        <f>B9</f>
        <v>PLAN 2011</v>
      </c>
      <c r="D9" s="109"/>
      <c r="E9" s="109"/>
      <c r="F9" s="110"/>
      <c r="G9" s="111"/>
      <c r="H9" s="111"/>
      <c r="I9" s="111"/>
      <c r="J9" s="111"/>
      <c r="K9" s="111"/>
      <c r="L9" s="108"/>
      <c r="M9" s="108" t="s">
        <v>44</v>
      </c>
      <c r="N9" s="108" t="s">
        <v>45</v>
      </c>
      <c r="O9" s="108" t="s">
        <v>46</v>
      </c>
      <c r="P9" s="108"/>
      <c r="Q9" s="110"/>
      <c r="R9" s="110"/>
      <c r="S9" s="110" t="s">
        <v>47</v>
      </c>
      <c r="T9" s="110"/>
      <c r="U9" s="110" t="s">
        <v>48</v>
      </c>
      <c r="V9" s="110" t="s">
        <v>49</v>
      </c>
      <c r="W9" s="110" t="s">
        <v>49</v>
      </c>
      <c r="X9" s="112" t="s">
        <v>138</v>
      </c>
      <c r="Y9" s="113"/>
      <c r="Z9" s="112" t="s">
        <v>138</v>
      </c>
      <c r="AA9" s="100"/>
    </row>
    <row r="10" spans="1:27" s="119" customFormat="1" ht="13.5">
      <c r="A10" s="114"/>
      <c r="B10" s="115" t="s">
        <v>50</v>
      </c>
      <c r="C10" s="115" t="s">
        <v>51</v>
      </c>
      <c r="D10" s="115" t="s">
        <v>52</v>
      </c>
      <c r="E10" s="115"/>
      <c r="F10" s="115"/>
      <c r="G10" s="115">
        <v>4</v>
      </c>
      <c r="H10" s="115"/>
      <c r="I10" s="116" t="s">
        <v>54</v>
      </c>
      <c r="J10" s="116">
        <v>7</v>
      </c>
      <c r="K10" s="116">
        <v>8</v>
      </c>
      <c r="L10" s="115"/>
      <c r="M10" s="115"/>
      <c r="N10" s="116"/>
      <c r="O10" s="116"/>
      <c r="P10" s="115"/>
      <c r="Q10" s="114"/>
      <c r="R10" s="114"/>
      <c r="S10" s="114"/>
      <c r="T10" s="114"/>
      <c r="U10" s="114"/>
      <c r="V10" s="114"/>
      <c r="W10" s="114"/>
      <c r="X10" s="114">
        <v>9</v>
      </c>
      <c r="Y10" s="114" t="s">
        <v>124</v>
      </c>
      <c r="Z10" s="117" t="s">
        <v>126</v>
      </c>
      <c r="AA10" s="118"/>
    </row>
    <row r="11" spans="1:28" ht="13.5">
      <c r="A11" s="120" t="s">
        <v>59</v>
      </c>
      <c r="B11" s="121">
        <v>109500</v>
      </c>
      <c r="C11" s="122">
        <v>63.77</v>
      </c>
      <c r="D11" s="123"/>
      <c r="E11" s="123"/>
      <c r="F11" s="122"/>
      <c r="G11" s="122"/>
      <c r="H11" s="122"/>
      <c r="I11" s="122"/>
      <c r="J11" s="122"/>
      <c r="K11" s="122"/>
      <c r="L11" s="121">
        <v>786376.01</v>
      </c>
      <c r="M11" s="121">
        <v>50642.615044000006</v>
      </c>
      <c r="N11" s="121">
        <v>87287.73711</v>
      </c>
      <c r="O11" s="121">
        <v>0</v>
      </c>
      <c r="P11" s="121">
        <v>924306.362154</v>
      </c>
      <c r="Q11" s="124">
        <v>220825</v>
      </c>
      <c r="R11" s="124"/>
      <c r="S11" s="124">
        <v>222215.65</v>
      </c>
      <c r="T11" s="124">
        <v>9855</v>
      </c>
      <c r="U11" s="124">
        <v>148814</v>
      </c>
      <c r="V11" s="124">
        <v>63730</v>
      </c>
      <c r="W11" s="124">
        <v>24838</v>
      </c>
      <c r="X11" s="125">
        <v>1393759.0121539999</v>
      </c>
      <c r="Y11" s="125">
        <v>1358915.04</v>
      </c>
      <c r="Z11" s="125">
        <v>12.41</v>
      </c>
      <c r="AA11" s="126"/>
      <c r="AB11" s="127"/>
    </row>
    <row r="12" spans="1:27" ht="18" customHeight="1">
      <c r="A12" s="120" t="s">
        <v>60</v>
      </c>
      <c r="B12" s="121">
        <v>36500</v>
      </c>
      <c r="C12" s="122">
        <v>14.43</v>
      </c>
      <c r="D12" s="129">
        <v>21</v>
      </c>
      <c r="E12" s="128">
        <v>11534</v>
      </c>
      <c r="F12" s="122">
        <v>6.44</v>
      </c>
      <c r="G12" s="122">
        <v>11.1</v>
      </c>
      <c r="H12" s="129">
        <v>0</v>
      </c>
      <c r="I12" s="130">
        <v>1.63</v>
      </c>
      <c r="J12" s="131">
        <v>0.0127</v>
      </c>
      <c r="K12" s="122">
        <v>0.05</v>
      </c>
      <c r="L12" s="121">
        <v>166435.62</v>
      </c>
      <c r="M12" s="121">
        <v>10718.453928</v>
      </c>
      <c r="N12" s="121">
        <v>18474.35382</v>
      </c>
      <c r="O12" s="121">
        <v>0</v>
      </c>
      <c r="P12" s="121">
        <v>195628.427748</v>
      </c>
      <c r="Q12" s="124">
        <v>59495</v>
      </c>
      <c r="R12" s="124">
        <v>463.55</v>
      </c>
      <c r="S12" s="124">
        <v>59958.55</v>
      </c>
      <c r="T12" s="124">
        <v>1825</v>
      </c>
      <c r="U12" s="124">
        <v>31496</v>
      </c>
      <c r="V12" s="124">
        <v>14421</v>
      </c>
      <c r="W12" s="124">
        <v>5620</v>
      </c>
      <c r="X12" s="125">
        <v>308948.977748</v>
      </c>
      <c r="Y12" s="125">
        <v>301225.25</v>
      </c>
      <c r="Z12" s="125">
        <v>8.25</v>
      </c>
      <c r="AA12" s="126"/>
    </row>
    <row r="13" spans="1:27" ht="13.5">
      <c r="A13" s="120" t="s">
        <v>61</v>
      </c>
      <c r="B13" s="121">
        <v>36500</v>
      </c>
      <c r="C13" s="122">
        <v>20.63</v>
      </c>
      <c r="D13" s="129">
        <v>22</v>
      </c>
      <c r="E13" s="128">
        <v>11995</v>
      </c>
      <c r="F13" s="122">
        <v>6.44</v>
      </c>
      <c r="G13" s="122">
        <v>11.1</v>
      </c>
      <c r="H13" s="129">
        <v>0</v>
      </c>
      <c r="I13" s="130">
        <v>2.21</v>
      </c>
      <c r="J13" s="131">
        <v>0.0127</v>
      </c>
      <c r="K13" s="122">
        <v>0.09</v>
      </c>
      <c r="L13" s="121">
        <v>247456.85</v>
      </c>
      <c r="M13" s="121">
        <v>15936.221140000001</v>
      </c>
      <c r="N13" s="121">
        <v>27467.710349999998</v>
      </c>
      <c r="O13" s="121">
        <v>0</v>
      </c>
      <c r="P13" s="121">
        <v>290860.78148999996</v>
      </c>
      <c r="Q13" s="124">
        <v>80665</v>
      </c>
      <c r="R13" s="124">
        <v>463.55</v>
      </c>
      <c r="S13" s="124">
        <v>81128.55</v>
      </c>
      <c r="T13" s="124">
        <v>3285</v>
      </c>
      <c r="U13" s="124">
        <v>46829</v>
      </c>
      <c r="V13" s="124">
        <v>20617</v>
      </c>
      <c r="W13" s="124">
        <v>8035</v>
      </c>
      <c r="X13" s="125">
        <v>450755.33148999995</v>
      </c>
      <c r="Y13" s="125">
        <v>439486.45</v>
      </c>
      <c r="Z13" s="125">
        <v>12.04</v>
      </c>
      <c r="AA13" s="126"/>
    </row>
    <row r="14" spans="1:27" ht="13.5">
      <c r="A14" s="132" t="s">
        <v>62</v>
      </c>
      <c r="B14" s="133">
        <v>36500</v>
      </c>
      <c r="C14" s="134">
        <v>28.71</v>
      </c>
      <c r="D14" s="136">
        <v>24</v>
      </c>
      <c r="E14" s="135">
        <v>12974</v>
      </c>
      <c r="F14" s="134">
        <v>6.44</v>
      </c>
      <c r="G14" s="134">
        <v>11.1</v>
      </c>
      <c r="H14" s="136">
        <v>0</v>
      </c>
      <c r="I14" s="134">
        <v>2.21</v>
      </c>
      <c r="J14" s="137">
        <v>0.0127</v>
      </c>
      <c r="K14" s="134">
        <v>0.13</v>
      </c>
      <c r="L14" s="133">
        <v>372483.54</v>
      </c>
      <c r="M14" s="133">
        <v>23987.939976000005</v>
      </c>
      <c r="N14" s="133">
        <v>41345.672940000004</v>
      </c>
      <c r="O14" s="133">
        <v>0</v>
      </c>
      <c r="P14" s="133">
        <v>437817.15291600005</v>
      </c>
      <c r="Q14" s="138">
        <v>80665</v>
      </c>
      <c r="R14" s="138">
        <v>463.55</v>
      </c>
      <c r="S14" s="138">
        <v>81128.55</v>
      </c>
      <c r="T14" s="138">
        <v>4745</v>
      </c>
      <c r="U14" s="138">
        <v>70489</v>
      </c>
      <c r="V14" s="138">
        <v>28692</v>
      </c>
      <c r="W14" s="138">
        <v>11183</v>
      </c>
      <c r="X14" s="139">
        <v>634054.702916</v>
      </c>
      <c r="Y14" s="139">
        <v>618203.34</v>
      </c>
      <c r="Z14" s="139">
        <v>16.94</v>
      </c>
      <c r="AA14" s="126"/>
    </row>
    <row r="15" spans="2:27" ht="13.5" hidden="1">
      <c r="B15" s="140"/>
      <c r="C15" s="130"/>
      <c r="D15" s="141"/>
      <c r="E15" s="141"/>
      <c r="F15" s="142">
        <v>0.0644</v>
      </c>
      <c r="G15" s="142">
        <v>0.111</v>
      </c>
      <c r="H15" s="143">
        <v>0</v>
      </c>
      <c r="I15" s="144"/>
      <c r="J15" s="144"/>
      <c r="K15" s="144"/>
      <c r="L15" s="145"/>
      <c r="M15" s="140"/>
      <c r="N15" s="140"/>
      <c r="O15" s="140"/>
      <c r="P15" s="140"/>
      <c r="Q15" s="146">
        <v>100</v>
      </c>
      <c r="R15" s="146">
        <v>100</v>
      </c>
      <c r="S15" s="146"/>
      <c r="T15" s="146">
        <v>100</v>
      </c>
      <c r="U15" s="147">
        <v>0.161</v>
      </c>
      <c r="V15" s="148">
        <v>999.39</v>
      </c>
      <c r="W15" s="149">
        <v>389.5</v>
      </c>
      <c r="X15" s="150"/>
      <c r="Y15" s="150"/>
      <c r="Z15" s="151"/>
      <c r="AA15" s="152"/>
    </row>
    <row r="16" spans="2:20" ht="13.5" hidden="1">
      <c r="B16" s="153"/>
      <c r="C16" s="130"/>
      <c r="D16" s="154"/>
      <c r="E16" s="154"/>
      <c r="I16" s="155"/>
      <c r="J16" s="155"/>
      <c r="K16" s="156"/>
      <c r="L16" s="157"/>
      <c r="M16" s="157"/>
      <c r="N16" s="157"/>
      <c r="O16" s="157"/>
      <c r="P16" s="140"/>
      <c r="T16" s="158"/>
    </row>
    <row r="17" spans="2:20" ht="13.5" hidden="1">
      <c r="B17" s="153"/>
      <c r="C17" s="130"/>
      <c r="D17" s="154"/>
      <c r="E17" s="154"/>
      <c r="I17" s="130"/>
      <c r="J17" s="130"/>
      <c r="K17" s="156"/>
      <c r="L17" s="157"/>
      <c r="M17" s="157"/>
      <c r="N17" s="157"/>
      <c r="O17" s="157"/>
      <c r="T17" s="158"/>
    </row>
    <row r="18" spans="2:20" ht="13.5">
      <c r="B18" s="153"/>
      <c r="C18" s="130"/>
      <c r="D18" s="154"/>
      <c r="E18" s="154"/>
      <c r="I18" s="159"/>
      <c r="J18" s="130"/>
      <c r="K18" s="156"/>
      <c r="L18" s="157"/>
      <c r="M18" s="157"/>
      <c r="N18" s="157"/>
      <c r="O18" s="157"/>
      <c r="T18" s="158"/>
    </row>
    <row r="19" spans="2:20" ht="13.5">
      <c r="B19" s="153"/>
      <c r="C19" s="130"/>
      <c r="D19" s="154"/>
      <c r="E19" s="154"/>
      <c r="I19" s="154"/>
      <c r="J19" s="154"/>
      <c r="K19" s="156"/>
      <c r="L19" s="157"/>
      <c r="M19" s="157"/>
      <c r="N19" s="157"/>
      <c r="O19" s="157"/>
      <c r="T19" s="158"/>
    </row>
    <row r="20" spans="1:2" ht="13.5">
      <c r="A20" s="92" t="s">
        <v>63</v>
      </c>
      <c r="B20" s="93"/>
    </row>
    <row r="21" spans="1:27" s="79" customFormat="1" ht="40.5">
      <c r="A21" s="94" t="str">
        <f>A7</f>
        <v>POGODBE 2011</v>
      </c>
      <c r="B21" s="95" t="s">
        <v>19</v>
      </c>
      <c r="C21" s="96" t="s">
        <v>20</v>
      </c>
      <c r="D21" s="97" t="s">
        <v>103</v>
      </c>
      <c r="E21" s="98" t="s">
        <v>105</v>
      </c>
      <c r="F21" s="94" t="s">
        <v>21</v>
      </c>
      <c r="G21" s="96" t="s">
        <v>21</v>
      </c>
      <c r="H21" s="96" t="s">
        <v>21</v>
      </c>
      <c r="I21" s="96" t="s">
        <v>22</v>
      </c>
      <c r="J21" s="96" t="s">
        <v>108</v>
      </c>
      <c r="K21" s="96" t="s">
        <v>23</v>
      </c>
      <c r="L21" s="95" t="s">
        <v>24</v>
      </c>
      <c r="M21" s="95" t="s">
        <v>25</v>
      </c>
      <c r="N21" s="95" t="s">
        <v>25</v>
      </c>
      <c r="O21" s="95" t="s">
        <v>25</v>
      </c>
      <c r="P21" s="95" t="s">
        <v>26</v>
      </c>
      <c r="Q21" s="94" t="s">
        <v>27</v>
      </c>
      <c r="R21" s="94" t="s">
        <v>107</v>
      </c>
      <c r="S21" s="94" t="s">
        <v>28</v>
      </c>
      <c r="T21" s="94" t="s">
        <v>29</v>
      </c>
      <c r="U21" s="94" t="s">
        <v>30</v>
      </c>
      <c r="V21" s="94" t="s">
        <v>31</v>
      </c>
      <c r="W21" s="94" t="s">
        <v>32</v>
      </c>
      <c r="X21" s="99" t="str">
        <f>X7</f>
        <v>CP  2011</v>
      </c>
      <c r="Y21" s="99" t="str">
        <f>Y7</f>
        <v>CP  2011</v>
      </c>
      <c r="Z21" s="172" t="s">
        <v>146</v>
      </c>
      <c r="AA21" s="100"/>
    </row>
    <row r="22" spans="1:27" s="79" customFormat="1" ht="13.5">
      <c r="A22" s="94" t="str">
        <f>A8</f>
        <v>LETNI FINANČNI NAČRT</v>
      </c>
      <c r="B22" s="102"/>
      <c r="C22" s="103" t="s">
        <v>34</v>
      </c>
      <c r="D22" s="104" t="s">
        <v>104</v>
      </c>
      <c r="E22" s="104" t="s">
        <v>106</v>
      </c>
      <c r="F22" s="101" t="s">
        <v>35</v>
      </c>
      <c r="G22" s="103" t="s">
        <v>36</v>
      </c>
      <c r="H22" s="103" t="s">
        <v>37</v>
      </c>
      <c r="I22" s="103" t="s">
        <v>38</v>
      </c>
      <c r="J22" s="103" t="s">
        <v>38</v>
      </c>
      <c r="K22" s="103"/>
      <c r="L22" s="102" t="s">
        <v>26</v>
      </c>
      <c r="M22" s="102" t="s">
        <v>39</v>
      </c>
      <c r="N22" s="102" t="s">
        <v>40</v>
      </c>
      <c r="O22" s="102" t="s">
        <v>39</v>
      </c>
      <c r="P22" s="102" t="s">
        <v>41</v>
      </c>
      <c r="Q22" s="101" t="s">
        <v>42</v>
      </c>
      <c r="R22" s="101"/>
      <c r="S22" s="101"/>
      <c r="T22" s="101"/>
      <c r="U22" s="101"/>
      <c r="V22" s="101"/>
      <c r="W22" s="101"/>
      <c r="X22" s="99" t="str">
        <f>X8</f>
        <v>CENE</v>
      </c>
      <c r="Y22" s="105"/>
      <c r="Z22" s="106" t="s">
        <v>147</v>
      </c>
      <c r="AA22" s="100"/>
    </row>
    <row r="23" spans="1:27" s="79" customFormat="1" ht="13.5">
      <c r="A23" s="94" t="str">
        <f>A9</f>
        <v>CENE 1.4. 2010</v>
      </c>
      <c r="B23" s="108" t="str">
        <f>B9</f>
        <v>PLAN 2011</v>
      </c>
      <c r="C23" s="108" t="str">
        <f>C9</f>
        <v>PLAN 2011</v>
      </c>
      <c r="D23" s="109"/>
      <c r="E23" s="109"/>
      <c r="F23" s="110"/>
      <c r="G23" s="111"/>
      <c r="H23" s="111"/>
      <c r="I23" s="111"/>
      <c r="J23" s="111"/>
      <c r="K23" s="111"/>
      <c r="L23" s="108"/>
      <c r="M23" s="108" t="s">
        <v>44</v>
      </c>
      <c r="N23" s="108" t="s">
        <v>45</v>
      </c>
      <c r="O23" s="108" t="s">
        <v>46</v>
      </c>
      <c r="P23" s="108"/>
      <c r="Q23" s="110"/>
      <c r="R23" s="110"/>
      <c r="S23" s="110" t="s">
        <v>47</v>
      </c>
      <c r="T23" s="110"/>
      <c r="U23" s="110" t="s">
        <v>48</v>
      </c>
      <c r="V23" s="110" t="s">
        <v>49</v>
      </c>
      <c r="W23" s="110" t="s">
        <v>49</v>
      </c>
      <c r="X23" s="99" t="str">
        <f>X9</f>
        <v>1.4.2010</v>
      </c>
      <c r="Y23" s="113"/>
      <c r="Z23" s="112" t="s">
        <v>138</v>
      </c>
      <c r="AA23" s="100"/>
    </row>
    <row r="24" spans="1:27" s="119" customFormat="1" ht="13.5">
      <c r="A24" s="114"/>
      <c r="B24" s="115" t="s">
        <v>50</v>
      </c>
      <c r="C24" s="115" t="s">
        <v>51</v>
      </c>
      <c r="D24" s="115" t="s">
        <v>52</v>
      </c>
      <c r="E24" s="115"/>
      <c r="F24" s="115"/>
      <c r="G24" s="115">
        <v>4</v>
      </c>
      <c r="H24" s="115"/>
      <c r="I24" s="116" t="s">
        <v>54</v>
      </c>
      <c r="J24" s="116">
        <v>7</v>
      </c>
      <c r="K24" s="116">
        <v>8</v>
      </c>
      <c r="L24" s="115"/>
      <c r="M24" s="115"/>
      <c r="N24" s="116"/>
      <c r="O24" s="116"/>
      <c r="P24" s="115"/>
      <c r="Q24" s="114"/>
      <c r="R24" s="114"/>
      <c r="S24" s="114"/>
      <c r="T24" s="114"/>
      <c r="U24" s="114"/>
      <c r="V24" s="114"/>
      <c r="W24" s="114"/>
      <c r="X24" s="114">
        <v>9</v>
      </c>
      <c r="Y24" s="114" t="s">
        <v>124</v>
      </c>
      <c r="Z24" s="117" t="s">
        <v>126</v>
      </c>
      <c r="AA24" s="118"/>
    </row>
    <row r="25" spans="1:27" ht="13.5">
      <c r="A25" s="120" t="s">
        <v>59</v>
      </c>
      <c r="B25" s="121">
        <v>109500</v>
      </c>
      <c r="C25" s="122">
        <v>63.77</v>
      </c>
      <c r="D25" s="123"/>
      <c r="E25" s="123"/>
      <c r="F25" s="122"/>
      <c r="G25" s="122"/>
      <c r="H25" s="122"/>
      <c r="I25" s="122"/>
      <c r="J25" s="122"/>
      <c r="K25" s="122"/>
      <c r="L25" s="121">
        <v>786376.01</v>
      </c>
      <c r="M25" s="121">
        <v>50642.615044000006</v>
      </c>
      <c r="N25" s="121">
        <v>200525.88255</v>
      </c>
      <c r="O25" s="121">
        <v>0</v>
      </c>
      <c r="P25" s="121">
        <v>1037544.507594</v>
      </c>
      <c r="Q25" s="124">
        <v>220825</v>
      </c>
      <c r="R25" s="124"/>
      <c r="S25" s="124">
        <v>222215.65</v>
      </c>
      <c r="T25" s="124">
        <v>9855</v>
      </c>
      <c r="U25" s="124">
        <v>167045</v>
      </c>
      <c r="V25" s="124">
        <v>63730</v>
      </c>
      <c r="W25" s="124">
        <v>24838</v>
      </c>
      <c r="X25" s="125">
        <v>1525228.157594</v>
      </c>
      <c r="Y25" s="125">
        <v>1487097.45</v>
      </c>
      <c r="Z25" s="125">
        <v>13.58</v>
      </c>
      <c r="AA25" s="126"/>
    </row>
    <row r="26" spans="1:28" ht="18" customHeight="1">
      <c r="A26" s="120" t="s">
        <v>60</v>
      </c>
      <c r="B26" s="121">
        <v>36500</v>
      </c>
      <c r="C26" s="122">
        <v>14.43</v>
      </c>
      <c r="D26" s="129">
        <v>21</v>
      </c>
      <c r="E26" s="128">
        <v>11534</v>
      </c>
      <c r="F26" s="122">
        <v>6.44</v>
      </c>
      <c r="G26" s="122">
        <v>25.5</v>
      </c>
      <c r="H26" s="129">
        <v>0</v>
      </c>
      <c r="I26" s="122">
        <v>1.63</v>
      </c>
      <c r="J26" s="130">
        <v>0.0127</v>
      </c>
      <c r="K26" s="122">
        <v>0.05</v>
      </c>
      <c r="L26" s="121">
        <v>166435.62</v>
      </c>
      <c r="M26" s="121">
        <v>10718.453928</v>
      </c>
      <c r="N26" s="121">
        <v>42441.083099999996</v>
      </c>
      <c r="O26" s="121">
        <v>0</v>
      </c>
      <c r="P26" s="121">
        <v>219595.157028</v>
      </c>
      <c r="Q26" s="124">
        <v>59495</v>
      </c>
      <c r="R26" s="124">
        <v>463.55</v>
      </c>
      <c r="S26" s="124">
        <v>59958.55</v>
      </c>
      <c r="T26" s="124">
        <v>1825</v>
      </c>
      <c r="U26" s="124">
        <v>35355</v>
      </c>
      <c r="V26" s="124">
        <v>14421</v>
      </c>
      <c r="W26" s="124">
        <v>5620</v>
      </c>
      <c r="X26" s="125">
        <v>336774.707028</v>
      </c>
      <c r="Y26" s="125">
        <v>328355.34</v>
      </c>
      <c r="Z26" s="125">
        <v>9</v>
      </c>
      <c r="AA26" s="126"/>
      <c r="AB26" s="160"/>
    </row>
    <row r="27" spans="1:27" ht="13.5">
      <c r="A27" s="120" t="s">
        <v>61</v>
      </c>
      <c r="B27" s="121">
        <v>36500</v>
      </c>
      <c r="C27" s="122">
        <v>20.63</v>
      </c>
      <c r="D27" s="129">
        <v>22</v>
      </c>
      <c r="E27" s="128">
        <v>11995</v>
      </c>
      <c r="F27" s="122">
        <v>6.44</v>
      </c>
      <c r="G27" s="122">
        <v>25.5</v>
      </c>
      <c r="H27" s="129">
        <v>0</v>
      </c>
      <c r="I27" s="122">
        <v>2.21</v>
      </c>
      <c r="J27" s="130">
        <v>0.0127</v>
      </c>
      <c r="K27" s="122">
        <v>0.09</v>
      </c>
      <c r="L27" s="121">
        <v>247456.85</v>
      </c>
      <c r="M27" s="121">
        <v>15936.221140000001</v>
      </c>
      <c r="N27" s="121">
        <v>63101.49675</v>
      </c>
      <c r="O27" s="121">
        <v>0</v>
      </c>
      <c r="P27" s="121">
        <v>326494.56788999995</v>
      </c>
      <c r="Q27" s="124">
        <v>80665</v>
      </c>
      <c r="R27" s="124">
        <v>463.55</v>
      </c>
      <c r="S27" s="124">
        <v>81128.55</v>
      </c>
      <c r="T27" s="124">
        <v>3285</v>
      </c>
      <c r="U27" s="124">
        <v>52566</v>
      </c>
      <c r="V27" s="124">
        <v>20617</v>
      </c>
      <c r="W27" s="124">
        <v>8035</v>
      </c>
      <c r="X27" s="125">
        <v>492126.11788999994</v>
      </c>
      <c r="Y27" s="125">
        <v>479822.96</v>
      </c>
      <c r="Z27" s="125">
        <v>13.15</v>
      </c>
      <c r="AA27" s="126"/>
    </row>
    <row r="28" spans="1:27" ht="13.5">
      <c r="A28" s="132" t="s">
        <v>62</v>
      </c>
      <c r="B28" s="133">
        <v>36500</v>
      </c>
      <c r="C28" s="134">
        <v>28.71</v>
      </c>
      <c r="D28" s="136">
        <v>24</v>
      </c>
      <c r="E28" s="128">
        <v>12974</v>
      </c>
      <c r="F28" s="134">
        <v>6.44</v>
      </c>
      <c r="G28" s="134">
        <v>25.5</v>
      </c>
      <c r="H28" s="136">
        <v>0</v>
      </c>
      <c r="I28" s="134">
        <v>2.21</v>
      </c>
      <c r="J28" s="134">
        <v>0.0127</v>
      </c>
      <c r="K28" s="134">
        <v>0.13</v>
      </c>
      <c r="L28" s="133">
        <v>372483.54</v>
      </c>
      <c r="M28" s="133">
        <v>23987.939976000005</v>
      </c>
      <c r="N28" s="133">
        <v>94983.30270000001</v>
      </c>
      <c r="O28" s="133">
        <v>0</v>
      </c>
      <c r="P28" s="133">
        <v>491454.78267600003</v>
      </c>
      <c r="Q28" s="138">
        <v>80665</v>
      </c>
      <c r="R28" s="138">
        <v>463.55</v>
      </c>
      <c r="S28" s="138">
        <v>81128.55</v>
      </c>
      <c r="T28" s="138">
        <v>4745</v>
      </c>
      <c r="U28" s="138">
        <v>79124</v>
      </c>
      <c r="V28" s="138">
        <v>28692</v>
      </c>
      <c r="W28" s="138">
        <v>11183</v>
      </c>
      <c r="X28" s="139">
        <v>696327.3326760001</v>
      </c>
      <c r="Y28" s="139">
        <v>678919.15</v>
      </c>
      <c r="Z28" s="139">
        <v>18.6</v>
      </c>
      <c r="AA28" s="126"/>
    </row>
    <row r="29" spans="2:27" ht="13.5" hidden="1">
      <c r="B29" s="140"/>
      <c r="C29" s="130"/>
      <c r="D29" s="141"/>
      <c r="E29" s="141"/>
      <c r="F29" s="161">
        <v>0.0644</v>
      </c>
      <c r="G29" s="161">
        <v>0.255</v>
      </c>
      <c r="H29" s="161">
        <v>0</v>
      </c>
      <c r="I29" s="130"/>
      <c r="J29" s="130"/>
      <c r="K29" s="156"/>
      <c r="L29" s="140"/>
      <c r="M29" s="140"/>
      <c r="N29" s="140"/>
      <c r="O29" s="140"/>
      <c r="P29" s="140"/>
      <c r="Q29" s="146"/>
      <c r="R29" s="146"/>
      <c r="S29" s="146"/>
      <c r="T29" s="146"/>
      <c r="U29" s="146"/>
      <c r="V29" s="146"/>
      <c r="W29" s="146"/>
      <c r="X29" s="150"/>
      <c r="Y29" s="150"/>
      <c r="Z29" s="162"/>
      <c r="AA29" s="152"/>
    </row>
    <row r="30" spans="2:26" ht="13.5" hidden="1">
      <c r="B30" s="153"/>
      <c r="C30" s="130"/>
      <c r="D30" s="154"/>
      <c r="E30" s="154"/>
      <c r="I30" s="163"/>
      <c r="J30" s="163"/>
      <c r="K30" s="156"/>
      <c r="L30" s="157"/>
      <c r="M30" s="157"/>
      <c r="N30" s="157"/>
      <c r="O30" s="157"/>
      <c r="P30" s="140"/>
      <c r="T30" s="158"/>
      <c r="Z30" s="91"/>
    </row>
    <row r="31" spans="2:26" ht="13.5">
      <c r="B31" s="153"/>
      <c r="C31" s="130"/>
      <c r="D31" s="154"/>
      <c r="E31" s="154"/>
      <c r="I31" s="163"/>
      <c r="J31" s="163"/>
      <c r="K31" s="156"/>
      <c r="L31" s="157"/>
      <c r="M31" s="157"/>
      <c r="N31" s="157"/>
      <c r="O31" s="157"/>
      <c r="T31" s="158"/>
      <c r="Z31" s="91"/>
    </row>
    <row r="32" spans="2:26" ht="13.5">
      <c r="B32" s="153"/>
      <c r="C32" s="130"/>
      <c r="D32" s="154"/>
      <c r="E32" s="154"/>
      <c r="I32" s="163"/>
      <c r="J32" s="163"/>
      <c r="K32" s="156"/>
      <c r="L32" s="157"/>
      <c r="M32" s="157"/>
      <c r="N32" s="157"/>
      <c r="O32" s="157"/>
      <c r="T32" s="158"/>
      <c r="Z32" s="91"/>
    </row>
    <row r="33" spans="1:26" ht="13.5">
      <c r="A33" s="62" t="s">
        <v>102</v>
      </c>
      <c r="B33" s="153"/>
      <c r="K33" s="163"/>
      <c r="L33" s="153"/>
      <c r="M33" s="153"/>
      <c r="N33" s="153"/>
      <c r="O33" s="153"/>
      <c r="Q33" s="88"/>
      <c r="R33" s="88"/>
      <c r="Z33" s="91"/>
    </row>
    <row r="34" spans="1:27" s="79" customFormat="1" ht="40.5">
      <c r="A34" s="94" t="str">
        <f>A7</f>
        <v>POGODBE 2011</v>
      </c>
      <c r="B34" s="95" t="s">
        <v>19</v>
      </c>
      <c r="C34" s="96" t="s">
        <v>20</v>
      </c>
      <c r="D34" s="97" t="s">
        <v>103</v>
      </c>
      <c r="E34" s="98" t="s">
        <v>105</v>
      </c>
      <c r="F34" s="94" t="s">
        <v>21</v>
      </c>
      <c r="G34" s="96" t="s">
        <v>21</v>
      </c>
      <c r="H34" s="96" t="s">
        <v>21</v>
      </c>
      <c r="I34" s="96" t="s">
        <v>22</v>
      </c>
      <c r="J34" s="96" t="s">
        <v>108</v>
      </c>
      <c r="K34" s="96" t="s">
        <v>23</v>
      </c>
      <c r="L34" s="95" t="s">
        <v>24</v>
      </c>
      <c r="M34" s="95" t="s">
        <v>25</v>
      </c>
      <c r="N34" s="95" t="s">
        <v>25</v>
      </c>
      <c r="O34" s="95" t="s">
        <v>25</v>
      </c>
      <c r="P34" s="95" t="s">
        <v>26</v>
      </c>
      <c r="Q34" s="94" t="s">
        <v>27</v>
      </c>
      <c r="R34" s="94" t="s">
        <v>107</v>
      </c>
      <c r="S34" s="94" t="s">
        <v>28</v>
      </c>
      <c r="T34" s="94" t="s">
        <v>29</v>
      </c>
      <c r="U34" s="94" t="s">
        <v>30</v>
      </c>
      <c r="V34" s="94" t="s">
        <v>31</v>
      </c>
      <c r="W34" s="94" t="s">
        <v>32</v>
      </c>
      <c r="X34" s="99" t="str">
        <f>X7</f>
        <v>CP  2011</v>
      </c>
      <c r="Y34" s="99" t="str">
        <f>Y7</f>
        <v>CP  2011</v>
      </c>
      <c r="Z34" s="172" t="s">
        <v>146</v>
      </c>
      <c r="AA34" s="100"/>
    </row>
    <row r="35" spans="1:27" s="79" customFormat="1" ht="13.5">
      <c r="A35" s="94" t="str">
        <f>A8</f>
        <v>LETNI FINANČNI NAČRT</v>
      </c>
      <c r="B35" s="102"/>
      <c r="C35" s="103" t="s">
        <v>34</v>
      </c>
      <c r="D35" s="104" t="s">
        <v>104</v>
      </c>
      <c r="E35" s="104" t="s">
        <v>106</v>
      </c>
      <c r="F35" s="101" t="s">
        <v>35</v>
      </c>
      <c r="G35" s="103" t="s">
        <v>36</v>
      </c>
      <c r="H35" s="103" t="s">
        <v>37</v>
      </c>
      <c r="I35" s="103" t="s">
        <v>38</v>
      </c>
      <c r="J35" s="103" t="s">
        <v>38</v>
      </c>
      <c r="K35" s="103"/>
      <c r="L35" s="102" t="s">
        <v>26</v>
      </c>
      <c r="M35" s="102" t="s">
        <v>39</v>
      </c>
      <c r="N35" s="102" t="s">
        <v>40</v>
      </c>
      <c r="O35" s="102" t="s">
        <v>39</v>
      </c>
      <c r="P35" s="102" t="s">
        <v>41</v>
      </c>
      <c r="Q35" s="101" t="s">
        <v>42</v>
      </c>
      <c r="R35" s="101"/>
      <c r="S35" s="101"/>
      <c r="T35" s="101"/>
      <c r="U35" s="101"/>
      <c r="V35" s="101"/>
      <c r="W35" s="101"/>
      <c r="X35" s="99" t="str">
        <f>X8</f>
        <v>CENE</v>
      </c>
      <c r="Y35" s="105"/>
      <c r="Z35" s="106" t="s">
        <v>147</v>
      </c>
      <c r="AA35" s="100"/>
    </row>
    <row r="36" spans="1:27" s="79" customFormat="1" ht="13.5">
      <c r="A36" s="94" t="str">
        <f>A9</f>
        <v>CENE 1.4. 2010</v>
      </c>
      <c r="B36" s="108" t="str">
        <f>B9</f>
        <v>PLAN 2011</v>
      </c>
      <c r="C36" s="108" t="str">
        <f>C9</f>
        <v>PLAN 2011</v>
      </c>
      <c r="D36" s="109"/>
      <c r="E36" s="109"/>
      <c r="F36" s="110"/>
      <c r="G36" s="111"/>
      <c r="H36" s="111"/>
      <c r="I36" s="111"/>
      <c r="J36" s="111"/>
      <c r="K36" s="111"/>
      <c r="L36" s="108"/>
      <c r="M36" s="108" t="s">
        <v>44</v>
      </c>
      <c r="N36" s="108" t="s">
        <v>45</v>
      </c>
      <c r="O36" s="108" t="s">
        <v>46</v>
      </c>
      <c r="P36" s="108"/>
      <c r="Q36" s="110"/>
      <c r="R36" s="110"/>
      <c r="S36" s="110" t="s">
        <v>47</v>
      </c>
      <c r="T36" s="110"/>
      <c r="U36" s="110" t="s">
        <v>48</v>
      </c>
      <c r="V36" s="110" t="s">
        <v>49</v>
      </c>
      <c r="W36" s="110" t="s">
        <v>49</v>
      </c>
      <c r="X36" s="99" t="str">
        <f>X9</f>
        <v>1.4.2010</v>
      </c>
      <c r="Y36" s="113"/>
      <c r="Z36" s="112" t="s">
        <v>138</v>
      </c>
      <c r="AA36" s="100"/>
    </row>
    <row r="37" spans="1:27" s="119" customFormat="1" ht="13.5">
      <c r="A37" s="114"/>
      <c r="B37" s="115" t="s">
        <v>50</v>
      </c>
      <c r="C37" s="115" t="s">
        <v>51</v>
      </c>
      <c r="D37" s="115" t="s">
        <v>52</v>
      </c>
      <c r="E37" s="115"/>
      <c r="F37" s="115"/>
      <c r="G37" s="115">
        <v>4</v>
      </c>
      <c r="H37" s="115"/>
      <c r="I37" s="116" t="s">
        <v>54</v>
      </c>
      <c r="J37" s="116">
        <v>7</v>
      </c>
      <c r="K37" s="116">
        <v>8</v>
      </c>
      <c r="L37" s="115"/>
      <c r="M37" s="115"/>
      <c r="N37" s="116"/>
      <c r="O37" s="116"/>
      <c r="P37" s="115"/>
      <c r="Q37" s="114"/>
      <c r="R37" s="114"/>
      <c r="S37" s="114"/>
      <c r="T37" s="114"/>
      <c r="U37" s="114"/>
      <c r="V37" s="114"/>
      <c r="W37" s="114"/>
      <c r="X37" s="114">
        <v>9</v>
      </c>
      <c r="Y37" s="114" t="s">
        <v>124</v>
      </c>
      <c r="Z37" s="164" t="s">
        <v>126</v>
      </c>
      <c r="AA37" s="118"/>
    </row>
    <row r="38" spans="1:27" ht="13.5">
      <c r="A38" s="120" t="s">
        <v>59</v>
      </c>
      <c r="B38" s="121">
        <v>109500</v>
      </c>
      <c r="C38" s="122">
        <v>63.77</v>
      </c>
      <c r="D38" s="123"/>
      <c r="E38" s="123"/>
      <c r="F38" s="122"/>
      <c r="G38" s="122"/>
      <c r="H38" s="122"/>
      <c r="I38" s="122"/>
      <c r="J38" s="122"/>
      <c r="K38" s="122"/>
      <c r="L38" s="121">
        <v>786376.01</v>
      </c>
      <c r="M38" s="121">
        <v>50642.615044000006</v>
      </c>
      <c r="N38" s="121">
        <v>200525.88255</v>
      </c>
      <c r="O38" s="121">
        <v>0</v>
      </c>
      <c r="P38" s="121">
        <v>1037544.507594</v>
      </c>
      <c r="Q38" s="124">
        <v>220825</v>
      </c>
      <c r="R38" s="124"/>
      <c r="S38" s="124">
        <v>222215.65</v>
      </c>
      <c r="T38" s="124">
        <v>39055</v>
      </c>
      <c r="U38" s="124">
        <v>167045</v>
      </c>
      <c r="V38" s="124">
        <v>63730</v>
      </c>
      <c r="W38" s="124">
        <v>24838</v>
      </c>
      <c r="X38" s="125">
        <v>1554428.157594</v>
      </c>
      <c r="Y38" s="125">
        <v>1515567.44</v>
      </c>
      <c r="Z38" s="125">
        <v>13.84</v>
      </c>
      <c r="AA38" s="126"/>
    </row>
    <row r="39" spans="1:27" ht="18" customHeight="1">
      <c r="A39" s="120" t="s">
        <v>60</v>
      </c>
      <c r="B39" s="121">
        <v>36500</v>
      </c>
      <c r="C39" s="122">
        <v>14.43</v>
      </c>
      <c r="D39" s="129">
        <v>21</v>
      </c>
      <c r="E39" s="128">
        <v>11534</v>
      </c>
      <c r="F39" s="122">
        <v>6.44</v>
      </c>
      <c r="G39" s="122">
        <v>25.5</v>
      </c>
      <c r="H39" s="129">
        <v>0</v>
      </c>
      <c r="I39" s="122">
        <v>1.63</v>
      </c>
      <c r="J39" s="130">
        <v>0.0127</v>
      </c>
      <c r="K39" s="122">
        <v>0.24</v>
      </c>
      <c r="L39" s="121">
        <v>166435.62</v>
      </c>
      <c r="M39" s="121">
        <v>10718.453928</v>
      </c>
      <c r="N39" s="121">
        <v>42441.083099999996</v>
      </c>
      <c r="O39" s="121">
        <v>0</v>
      </c>
      <c r="P39" s="121">
        <v>219595.157028</v>
      </c>
      <c r="Q39" s="124">
        <v>59495</v>
      </c>
      <c r="R39" s="124">
        <v>463.55</v>
      </c>
      <c r="S39" s="124">
        <v>59958.55</v>
      </c>
      <c r="T39" s="124">
        <v>8760</v>
      </c>
      <c r="U39" s="124">
        <v>35355</v>
      </c>
      <c r="V39" s="124">
        <v>14421</v>
      </c>
      <c r="W39" s="124">
        <v>5620</v>
      </c>
      <c r="X39" s="125">
        <v>343709.707028</v>
      </c>
      <c r="Y39" s="125">
        <v>335116.96</v>
      </c>
      <c r="Z39" s="125">
        <v>9.18</v>
      </c>
      <c r="AA39" s="126"/>
    </row>
    <row r="40" spans="1:27" ht="18" customHeight="1">
      <c r="A40" s="120" t="s">
        <v>61</v>
      </c>
      <c r="B40" s="121">
        <v>36500</v>
      </c>
      <c r="C40" s="122">
        <v>20.63</v>
      </c>
      <c r="D40" s="129">
        <v>22</v>
      </c>
      <c r="E40" s="128">
        <v>11995</v>
      </c>
      <c r="F40" s="122">
        <v>6.44</v>
      </c>
      <c r="G40" s="122">
        <v>25.5</v>
      </c>
      <c r="H40" s="129">
        <v>0</v>
      </c>
      <c r="I40" s="122">
        <v>2.21</v>
      </c>
      <c r="J40" s="130">
        <v>0.0127</v>
      </c>
      <c r="K40" s="122">
        <v>0.35</v>
      </c>
      <c r="L40" s="121">
        <v>247456.85</v>
      </c>
      <c r="M40" s="121">
        <v>15936.221140000001</v>
      </c>
      <c r="N40" s="121">
        <v>63101.49675</v>
      </c>
      <c r="O40" s="121">
        <v>0</v>
      </c>
      <c r="P40" s="121">
        <v>326494.56788999995</v>
      </c>
      <c r="Q40" s="124">
        <v>80665</v>
      </c>
      <c r="R40" s="124">
        <v>463.55</v>
      </c>
      <c r="S40" s="124">
        <v>81128.55</v>
      </c>
      <c r="T40" s="124">
        <v>12775</v>
      </c>
      <c r="U40" s="124">
        <v>52566</v>
      </c>
      <c r="V40" s="124">
        <v>20617</v>
      </c>
      <c r="W40" s="124">
        <v>8035</v>
      </c>
      <c r="X40" s="125">
        <v>501616.11788999994</v>
      </c>
      <c r="Y40" s="125">
        <v>489075.71</v>
      </c>
      <c r="Z40" s="125">
        <v>13.4</v>
      </c>
      <c r="AA40" s="126"/>
    </row>
    <row r="41" spans="1:27" ht="13.5">
      <c r="A41" s="132" t="s">
        <v>62</v>
      </c>
      <c r="B41" s="133">
        <v>36500</v>
      </c>
      <c r="C41" s="134">
        <v>28.71</v>
      </c>
      <c r="D41" s="136">
        <v>24</v>
      </c>
      <c r="E41" s="128">
        <v>12974</v>
      </c>
      <c r="F41" s="134">
        <v>6.44</v>
      </c>
      <c r="G41" s="134">
        <v>25.5</v>
      </c>
      <c r="H41" s="136">
        <v>0</v>
      </c>
      <c r="I41" s="134">
        <v>2.21</v>
      </c>
      <c r="J41" s="165">
        <v>0.0127</v>
      </c>
      <c r="K41" s="134">
        <v>0.48</v>
      </c>
      <c r="L41" s="133">
        <v>372483.54</v>
      </c>
      <c r="M41" s="133">
        <v>23987.939976000005</v>
      </c>
      <c r="N41" s="133">
        <v>94983.30270000001</v>
      </c>
      <c r="O41" s="133">
        <v>0</v>
      </c>
      <c r="P41" s="133">
        <v>491454.78267600003</v>
      </c>
      <c r="Q41" s="138">
        <v>80665</v>
      </c>
      <c r="R41" s="138">
        <v>463.55</v>
      </c>
      <c r="S41" s="138">
        <v>81128.55</v>
      </c>
      <c r="T41" s="138">
        <v>17520</v>
      </c>
      <c r="U41" s="138">
        <v>79124</v>
      </c>
      <c r="V41" s="138">
        <v>28692</v>
      </c>
      <c r="W41" s="138">
        <v>11183</v>
      </c>
      <c r="X41" s="139">
        <v>709102.3326760001</v>
      </c>
      <c r="Y41" s="139">
        <v>691374.77</v>
      </c>
      <c r="Z41" s="139">
        <v>18.94</v>
      </c>
      <c r="AA41" s="126"/>
    </row>
    <row r="42" spans="2:27" ht="13.5" hidden="1">
      <c r="B42" s="140"/>
      <c r="C42" s="130"/>
      <c r="D42" s="141"/>
      <c r="E42" s="141"/>
      <c r="F42" s="161">
        <v>0.0644</v>
      </c>
      <c r="G42" s="161">
        <v>0.255</v>
      </c>
      <c r="H42" s="161">
        <v>0</v>
      </c>
      <c r="I42" s="130"/>
      <c r="J42" s="130"/>
      <c r="K42" s="156"/>
      <c r="L42" s="140"/>
      <c r="M42" s="140"/>
      <c r="N42" s="140"/>
      <c r="O42" s="140"/>
      <c r="P42" s="140"/>
      <c r="Q42" s="146"/>
      <c r="R42" s="146"/>
      <c r="S42" s="146"/>
      <c r="T42" s="146"/>
      <c r="U42" s="146"/>
      <c r="V42" s="146"/>
      <c r="W42" s="146"/>
      <c r="X42" s="150"/>
      <c r="Y42" s="150"/>
      <c r="Z42" s="151"/>
      <c r="AA42" s="152"/>
    </row>
    <row r="43" spans="2:20" ht="13.5" hidden="1">
      <c r="B43" s="153"/>
      <c r="C43" s="130"/>
      <c r="D43" s="154"/>
      <c r="E43" s="154"/>
      <c r="I43" s="163"/>
      <c r="J43" s="163"/>
      <c r="K43" s="130"/>
      <c r="L43" s="157"/>
      <c r="M43" s="157"/>
      <c r="N43" s="157"/>
      <c r="O43" s="157"/>
      <c r="P43" s="140"/>
      <c r="T43" s="158"/>
    </row>
    <row r="44" spans="2:20" ht="13.5" hidden="1">
      <c r="B44" s="153"/>
      <c r="C44" s="130"/>
      <c r="D44" s="154"/>
      <c r="E44" s="154"/>
      <c r="I44" s="163"/>
      <c r="J44" s="163"/>
      <c r="K44" s="130"/>
      <c r="L44" s="157"/>
      <c r="M44" s="157"/>
      <c r="N44" s="157"/>
      <c r="O44" s="157"/>
      <c r="T44" s="158"/>
    </row>
    <row r="45" spans="2:20" ht="13.5" hidden="1">
      <c r="B45" s="153"/>
      <c r="K45" s="163"/>
      <c r="L45" s="153"/>
      <c r="M45" s="153"/>
      <c r="N45" s="153"/>
      <c r="O45" s="153"/>
      <c r="T45" s="158"/>
    </row>
    <row r="46" spans="2:20" ht="13.5" hidden="1">
      <c r="B46" s="153"/>
      <c r="K46" s="163"/>
      <c r="L46" s="153"/>
      <c r="M46" s="153"/>
      <c r="N46" s="153"/>
      <c r="O46" s="153"/>
      <c r="T46" s="158"/>
    </row>
    <row r="47" spans="2:18" ht="13.5" hidden="1">
      <c r="B47" s="153"/>
      <c r="K47" s="163"/>
      <c r="L47" s="153"/>
      <c r="M47" s="153"/>
      <c r="N47" s="153"/>
      <c r="O47" s="153"/>
      <c r="Q47" s="88"/>
      <c r="R47" s="88"/>
    </row>
    <row r="48" spans="1:18" ht="13.5" hidden="1">
      <c r="A48" s="62" t="s">
        <v>64</v>
      </c>
      <c r="B48" s="153"/>
      <c r="K48" s="163"/>
      <c r="L48" s="153"/>
      <c r="M48" s="153"/>
      <c r="N48" s="153"/>
      <c r="O48" s="153"/>
      <c r="Q48" s="88"/>
      <c r="R48" s="88"/>
    </row>
    <row r="49" spans="1:18" ht="13.5" hidden="1">
      <c r="A49" s="62" t="s">
        <v>65</v>
      </c>
      <c r="B49" s="166">
        <v>52437</v>
      </c>
      <c r="K49" s="163"/>
      <c r="L49" s="153"/>
      <c r="M49" s="153"/>
      <c r="N49" s="153"/>
      <c r="O49" s="153"/>
      <c r="Q49" s="88"/>
      <c r="R49" s="88"/>
    </row>
    <row r="50" spans="1:18" ht="13.5" hidden="1">
      <c r="A50" s="62" t="s">
        <v>66</v>
      </c>
      <c r="B50" s="167">
        <v>629244</v>
      </c>
      <c r="K50" s="163"/>
      <c r="L50" s="153"/>
      <c r="M50" s="153"/>
      <c r="N50" s="153"/>
      <c r="O50" s="153"/>
      <c r="Q50" s="88"/>
      <c r="R50" s="88"/>
    </row>
    <row r="51" spans="1:18" ht="13.5" hidden="1">
      <c r="A51" s="62" t="s">
        <v>1</v>
      </c>
      <c r="B51" s="168">
        <v>1.127</v>
      </c>
      <c r="K51" s="163"/>
      <c r="L51" s="153"/>
      <c r="M51" s="153"/>
      <c r="N51" s="153"/>
      <c r="O51" s="153"/>
      <c r="Q51" s="88"/>
      <c r="R51" s="88"/>
    </row>
    <row r="52" spans="1:18" ht="13.5" hidden="1">
      <c r="A52" s="62" t="s">
        <v>67</v>
      </c>
      <c r="B52" s="169">
        <v>103.48</v>
      </c>
      <c r="C52" s="170"/>
      <c r="K52" s="163"/>
      <c r="L52" s="153"/>
      <c r="M52" s="153"/>
      <c r="N52" s="153"/>
      <c r="O52" s="153"/>
      <c r="Q52" s="88"/>
      <c r="R52" s="88"/>
    </row>
    <row r="53" spans="1:18" ht="13.5" hidden="1">
      <c r="A53" s="62" t="s">
        <v>68</v>
      </c>
      <c r="B53" s="169">
        <v>104.5</v>
      </c>
      <c r="K53" s="163"/>
      <c r="L53" s="153"/>
      <c r="M53" s="153"/>
      <c r="N53" s="153"/>
      <c r="O53" s="153"/>
      <c r="Q53" s="88"/>
      <c r="R53" s="88"/>
    </row>
    <row r="54" spans="1:18" ht="13.5" hidden="1">
      <c r="A54" s="62" t="s">
        <v>0</v>
      </c>
      <c r="B54" s="171">
        <v>0.23</v>
      </c>
      <c r="K54" s="163"/>
      <c r="L54" s="153"/>
      <c r="M54" s="153"/>
      <c r="N54" s="153"/>
      <c r="O54" s="153"/>
      <c r="Q54" s="88"/>
      <c r="R54" s="88"/>
    </row>
    <row r="55" spans="1:18" ht="13.5" hidden="1">
      <c r="A55" s="62" t="s">
        <v>69</v>
      </c>
      <c r="B55" s="167">
        <v>207465</v>
      </c>
      <c r="K55" s="163"/>
      <c r="L55" s="153"/>
      <c r="M55" s="153"/>
      <c r="N55" s="153"/>
      <c r="O55" s="153"/>
      <c r="Q55" s="88"/>
      <c r="R55" s="88"/>
    </row>
    <row r="56" spans="1:18" ht="13.5" hidden="1">
      <c r="A56" s="62" t="s">
        <v>70</v>
      </c>
      <c r="B56" s="167">
        <v>117300</v>
      </c>
      <c r="K56" s="163"/>
      <c r="L56" s="153"/>
      <c r="M56" s="153"/>
      <c r="N56" s="153"/>
      <c r="O56" s="153"/>
      <c r="Q56" s="88"/>
      <c r="R56" s="88"/>
    </row>
    <row r="57" spans="1:18" ht="13.5" hidden="1">
      <c r="A57" s="62" t="s">
        <v>71</v>
      </c>
      <c r="B57" s="171">
        <v>0.02</v>
      </c>
      <c r="K57" s="163"/>
      <c r="L57" s="153"/>
      <c r="M57" s="153"/>
      <c r="N57" s="153"/>
      <c r="O57" s="153"/>
      <c r="Q57" s="88"/>
      <c r="R57" s="88"/>
    </row>
    <row r="58" spans="1:18" ht="13.5" hidden="1">
      <c r="A58" s="62" t="s">
        <v>72</v>
      </c>
      <c r="B58" s="171">
        <v>0.09</v>
      </c>
      <c r="K58" s="163"/>
      <c r="L58" s="153"/>
      <c r="M58" s="153"/>
      <c r="N58" s="153"/>
      <c r="O58" s="153"/>
      <c r="Q58" s="88"/>
      <c r="R58" s="88"/>
    </row>
    <row r="59" spans="2:18" ht="13.5" hidden="1">
      <c r="B59" s="153"/>
      <c r="K59" s="163"/>
      <c r="L59" s="153"/>
      <c r="M59" s="153"/>
      <c r="N59" s="153"/>
      <c r="O59" s="153"/>
      <c r="Q59" s="88"/>
      <c r="R59" s="88"/>
    </row>
    <row r="60" spans="2:18" ht="13.5">
      <c r="B60" s="153"/>
      <c r="K60" s="163"/>
      <c r="L60" s="153"/>
      <c r="M60" s="153"/>
      <c r="N60" s="153"/>
      <c r="O60" s="153"/>
      <c r="Q60" s="88"/>
      <c r="R60" s="88"/>
    </row>
    <row r="61" spans="2:18" ht="13.5">
      <c r="B61" s="153"/>
      <c r="K61" s="163"/>
      <c r="L61" s="153"/>
      <c r="M61" s="153"/>
      <c r="N61" s="153"/>
      <c r="O61" s="153"/>
      <c r="Q61" s="88"/>
      <c r="R61" s="88"/>
    </row>
    <row r="62" spans="2:18" ht="13.5">
      <c r="B62" s="153"/>
      <c r="K62" s="163"/>
      <c r="L62" s="153"/>
      <c r="M62" s="153"/>
      <c r="N62" s="153"/>
      <c r="O62" s="153"/>
      <c r="Q62" s="88"/>
      <c r="R62" s="88"/>
    </row>
    <row r="63" spans="2:18" ht="13.5">
      <c r="B63" s="153"/>
      <c r="K63" s="163"/>
      <c r="L63" s="153"/>
      <c r="M63" s="153"/>
      <c r="N63" s="153"/>
      <c r="O63" s="153"/>
      <c r="Q63" s="88"/>
      <c r="R63" s="88"/>
    </row>
    <row r="64" spans="2:18" ht="13.5">
      <c r="B64" s="153"/>
      <c r="K64" s="163"/>
      <c r="L64" s="153"/>
      <c r="M64" s="153"/>
      <c r="N64" s="153"/>
      <c r="O64" s="153"/>
      <c r="Q64" s="88"/>
      <c r="R64" s="88"/>
    </row>
    <row r="65" spans="2:18" ht="13.5">
      <c r="B65" s="153"/>
      <c r="K65" s="163"/>
      <c r="L65" s="153"/>
      <c r="M65" s="153"/>
      <c r="N65" s="153"/>
      <c r="O65" s="153"/>
      <c r="Q65" s="88"/>
      <c r="R65" s="88"/>
    </row>
    <row r="66" spans="2:18" ht="13.5">
      <c r="B66" s="153"/>
      <c r="K66" s="163"/>
      <c r="L66" s="153"/>
      <c r="M66" s="153"/>
      <c r="N66" s="153"/>
      <c r="O66" s="153"/>
      <c r="Q66" s="88"/>
      <c r="R66" s="88"/>
    </row>
    <row r="67" spans="2:18" ht="13.5">
      <c r="B67" s="153"/>
      <c r="K67" s="163"/>
      <c r="L67" s="153"/>
      <c r="M67" s="153"/>
      <c r="N67" s="153"/>
      <c r="O67" s="153"/>
      <c r="Q67" s="88"/>
      <c r="R67" s="88"/>
    </row>
    <row r="68" spans="2:18" ht="13.5">
      <c r="B68" s="153"/>
      <c r="K68" s="163"/>
      <c r="L68" s="153"/>
      <c r="M68" s="153"/>
      <c r="N68" s="153"/>
      <c r="O68" s="153"/>
      <c r="Q68" s="88"/>
      <c r="R68" s="88"/>
    </row>
    <row r="69" spans="2:18" ht="13.5">
      <c r="B69" s="153"/>
      <c r="K69" s="163"/>
      <c r="L69" s="153"/>
      <c r="M69" s="153"/>
      <c r="N69" s="153"/>
      <c r="O69" s="153"/>
      <c r="Q69" s="88"/>
      <c r="R69" s="88"/>
    </row>
    <row r="70" spans="2:18" ht="13.5">
      <c r="B70" s="153"/>
      <c r="K70" s="163"/>
      <c r="L70" s="153"/>
      <c r="M70" s="153"/>
      <c r="N70" s="153"/>
      <c r="O70" s="153"/>
      <c r="Q70" s="88"/>
      <c r="R70" s="88"/>
    </row>
    <row r="71" spans="2:18" ht="13.5">
      <c r="B71" s="153"/>
      <c r="K71" s="163"/>
      <c r="L71" s="153"/>
      <c r="M71" s="153"/>
      <c r="N71" s="153"/>
      <c r="O71" s="153"/>
      <c r="Q71" s="88"/>
      <c r="R71" s="88"/>
    </row>
    <row r="72" spans="2:18" ht="13.5">
      <c r="B72" s="153"/>
      <c r="K72" s="163"/>
      <c r="L72" s="153"/>
      <c r="M72" s="153"/>
      <c r="N72" s="153"/>
      <c r="O72" s="153"/>
      <c r="Q72" s="88"/>
      <c r="R72" s="88"/>
    </row>
    <row r="73" spans="2:18" ht="13.5">
      <c r="B73" s="153"/>
      <c r="K73" s="163"/>
      <c r="L73" s="153"/>
      <c r="M73" s="153"/>
      <c r="N73" s="153"/>
      <c r="O73" s="153"/>
      <c r="Q73" s="88"/>
      <c r="R73" s="88"/>
    </row>
    <row r="74" spans="2:18" ht="13.5">
      <c r="B74" s="153"/>
      <c r="K74" s="163"/>
      <c r="L74" s="153"/>
      <c r="M74" s="153"/>
      <c r="N74" s="153"/>
      <c r="O74" s="153"/>
      <c r="Q74" s="88"/>
      <c r="R74" s="88"/>
    </row>
    <row r="75" spans="2:18" ht="13.5">
      <c r="B75" s="153"/>
      <c r="K75" s="163"/>
      <c r="L75" s="153"/>
      <c r="M75" s="153"/>
      <c r="N75" s="153"/>
      <c r="O75" s="153"/>
      <c r="Q75" s="88"/>
      <c r="R75" s="88"/>
    </row>
    <row r="76" spans="2:18" ht="13.5">
      <c r="B76" s="153"/>
      <c r="K76" s="163"/>
      <c r="L76" s="153"/>
      <c r="M76" s="153"/>
      <c r="N76" s="153"/>
      <c r="O76" s="153"/>
      <c r="Q76" s="88"/>
      <c r="R76" s="88"/>
    </row>
    <row r="77" spans="2:18" ht="13.5">
      <c r="B77" s="153"/>
      <c r="K77" s="163"/>
      <c r="L77" s="153"/>
      <c r="M77" s="153"/>
      <c r="N77" s="153"/>
      <c r="O77" s="153"/>
      <c r="Q77" s="88"/>
      <c r="R77" s="88"/>
    </row>
    <row r="78" spans="2:18" ht="13.5">
      <c r="B78" s="153"/>
      <c r="K78" s="163"/>
      <c r="L78" s="153"/>
      <c r="M78" s="153"/>
      <c r="N78" s="153"/>
      <c r="O78" s="153"/>
      <c r="Q78" s="88"/>
      <c r="R78" s="88"/>
    </row>
    <row r="79" spans="2:18" ht="13.5">
      <c r="B79" s="153"/>
      <c r="K79" s="163"/>
      <c r="L79" s="153"/>
      <c r="M79" s="153"/>
      <c r="N79" s="153"/>
      <c r="O79" s="153"/>
      <c r="Q79" s="88"/>
      <c r="R79" s="88"/>
    </row>
    <row r="80" spans="2:18" ht="13.5">
      <c r="B80" s="153"/>
      <c r="K80" s="163"/>
      <c r="L80" s="153"/>
      <c r="M80" s="153"/>
      <c r="N80" s="153"/>
      <c r="O80" s="153"/>
      <c r="Q80" s="88"/>
      <c r="R80" s="88"/>
    </row>
    <row r="81" spans="2:18" ht="13.5">
      <c r="B81" s="153"/>
      <c r="K81" s="163"/>
      <c r="L81" s="153"/>
      <c r="M81" s="153"/>
      <c r="N81" s="153"/>
      <c r="O81" s="153"/>
      <c r="Q81" s="88"/>
      <c r="R81" s="88"/>
    </row>
    <row r="82" spans="2:18" ht="13.5">
      <c r="B82" s="153"/>
      <c r="K82" s="163"/>
      <c r="L82" s="153"/>
      <c r="M82" s="153"/>
      <c r="N82" s="153"/>
      <c r="O82" s="153"/>
      <c r="Q82" s="88"/>
      <c r="R82" s="88"/>
    </row>
    <row r="83" spans="2:18" ht="13.5">
      <c r="B83" s="153"/>
      <c r="K83" s="163"/>
      <c r="L83" s="153"/>
      <c r="M83" s="153"/>
      <c r="N83" s="153"/>
      <c r="O83" s="153"/>
      <c r="Q83" s="88"/>
      <c r="R83" s="88"/>
    </row>
    <row r="84" spans="2:15" ht="13.5">
      <c r="B84" s="153"/>
      <c r="K84" s="163"/>
      <c r="L84" s="153"/>
      <c r="M84" s="153"/>
      <c r="N84" s="153"/>
      <c r="O84" s="153"/>
    </row>
    <row r="85" spans="2:15" ht="13.5">
      <c r="B85" s="153"/>
      <c r="K85" s="163"/>
      <c r="L85" s="153"/>
      <c r="M85" s="153"/>
      <c r="N85" s="153"/>
      <c r="O85" s="153"/>
    </row>
    <row r="86" spans="2:15" ht="13.5">
      <c r="B86" s="153"/>
      <c r="K86" s="163"/>
      <c r="L86" s="153"/>
      <c r="M86" s="153"/>
      <c r="N86" s="153"/>
      <c r="O86" s="153"/>
    </row>
    <row r="87" spans="2:15" ht="13.5">
      <c r="B87" s="153"/>
      <c r="K87" s="163"/>
      <c r="L87" s="153"/>
      <c r="M87" s="153"/>
      <c r="N87" s="153"/>
      <c r="O87" s="153"/>
    </row>
    <row r="88" spans="2:15" ht="13.5">
      <c r="B88" s="153"/>
      <c r="K88" s="163"/>
      <c r="L88" s="153"/>
      <c r="M88" s="153"/>
      <c r="N88" s="153"/>
      <c r="O88" s="153"/>
    </row>
    <row r="89" spans="2:15" ht="13.5">
      <c r="B89" s="153"/>
      <c r="K89" s="163"/>
      <c r="L89" s="153"/>
      <c r="M89" s="153"/>
      <c r="N89" s="153"/>
      <c r="O89" s="153"/>
    </row>
    <row r="90" spans="2:15" ht="13.5">
      <c r="B90" s="153"/>
      <c r="K90" s="163"/>
      <c r="L90" s="153"/>
      <c r="M90" s="153"/>
      <c r="N90" s="153"/>
      <c r="O90" s="153"/>
    </row>
    <row r="91" spans="2:15" ht="13.5">
      <c r="B91" s="153"/>
      <c r="K91" s="163"/>
      <c r="L91" s="153"/>
      <c r="M91" s="153"/>
      <c r="N91" s="153"/>
      <c r="O91" s="153"/>
    </row>
    <row r="92" spans="2:15" ht="13.5">
      <c r="B92" s="153"/>
      <c r="K92" s="163"/>
      <c r="L92" s="153"/>
      <c r="M92" s="153"/>
      <c r="N92" s="153"/>
      <c r="O92" s="153"/>
    </row>
    <row r="93" spans="2:15" ht="13.5">
      <c r="B93" s="153"/>
      <c r="K93" s="163"/>
      <c r="L93" s="153"/>
      <c r="M93" s="153"/>
      <c r="N93" s="153"/>
      <c r="O93" s="153"/>
    </row>
    <row r="94" spans="2:15" ht="13.5">
      <c r="B94" s="153"/>
      <c r="K94" s="163"/>
      <c r="L94" s="153"/>
      <c r="M94" s="153"/>
      <c r="N94" s="153"/>
      <c r="O94" s="153"/>
    </row>
    <row r="95" spans="2:15" ht="13.5">
      <c r="B95" s="153"/>
      <c r="K95" s="163"/>
      <c r="L95" s="153"/>
      <c r="M95" s="153"/>
      <c r="N95" s="153"/>
      <c r="O95" s="153"/>
    </row>
    <row r="96" spans="2:15" ht="13.5">
      <c r="B96" s="153"/>
      <c r="K96" s="163"/>
      <c r="L96" s="153"/>
      <c r="M96" s="153"/>
      <c r="N96" s="153"/>
      <c r="O96" s="153"/>
    </row>
    <row r="97" spans="2:15" ht="13.5">
      <c r="B97" s="153"/>
      <c r="K97" s="163"/>
      <c r="L97" s="153"/>
      <c r="M97" s="153"/>
      <c r="N97" s="153"/>
      <c r="O97" s="153"/>
    </row>
    <row r="98" spans="2:15" ht="13.5">
      <c r="B98" s="153"/>
      <c r="K98" s="163"/>
      <c r="L98" s="153"/>
      <c r="M98" s="153"/>
      <c r="N98" s="153"/>
      <c r="O98" s="153"/>
    </row>
    <row r="99" spans="2:15" ht="13.5">
      <c r="B99" s="153"/>
      <c r="K99" s="163"/>
      <c r="L99" s="153"/>
      <c r="M99" s="153"/>
      <c r="N99" s="153"/>
      <c r="O99" s="153"/>
    </row>
    <row r="100" spans="2:15" ht="13.5">
      <c r="B100" s="153"/>
      <c r="K100" s="163"/>
      <c r="L100" s="153"/>
      <c r="M100" s="153"/>
      <c r="N100" s="153"/>
      <c r="O100" s="153"/>
    </row>
    <row r="101" spans="2:15" ht="13.5">
      <c r="B101" s="153"/>
      <c r="K101" s="163"/>
      <c r="L101" s="153"/>
      <c r="M101" s="153"/>
      <c r="N101" s="153"/>
      <c r="O101" s="153"/>
    </row>
    <row r="102" spans="2:15" ht="13.5">
      <c r="B102" s="153"/>
      <c r="K102" s="163"/>
      <c r="L102" s="153"/>
      <c r="M102" s="153"/>
      <c r="N102" s="153"/>
      <c r="O102" s="153"/>
    </row>
    <row r="103" spans="2:15" ht="13.5">
      <c r="B103" s="153"/>
      <c r="K103" s="163"/>
      <c r="L103" s="153"/>
      <c r="M103" s="153"/>
      <c r="N103" s="153"/>
      <c r="O103" s="153"/>
    </row>
    <row r="104" spans="2:15" ht="13.5">
      <c r="B104" s="153"/>
      <c r="K104" s="163"/>
      <c r="L104" s="153"/>
      <c r="M104" s="153"/>
      <c r="N104" s="153"/>
      <c r="O104" s="153"/>
    </row>
    <row r="105" spans="2:15" ht="13.5">
      <c r="B105" s="153"/>
      <c r="K105" s="163"/>
      <c r="L105" s="153"/>
      <c r="M105" s="153"/>
      <c r="N105" s="153"/>
      <c r="O105" s="153"/>
    </row>
    <row r="106" spans="2:15" ht="13.5">
      <c r="B106" s="153"/>
      <c r="K106" s="163"/>
      <c r="L106" s="153"/>
      <c r="M106" s="153"/>
      <c r="N106" s="153"/>
      <c r="O106" s="153"/>
    </row>
    <row r="107" spans="2:15" ht="13.5">
      <c r="B107" s="153"/>
      <c r="K107" s="163"/>
      <c r="L107" s="153"/>
      <c r="M107" s="153"/>
      <c r="N107" s="153"/>
      <c r="O107" s="153"/>
    </row>
    <row r="108" spans="2:15" ht="13.5">
      <c r="B108" s="153"/>
      <c r="K108" s="163"/>
      <c r="L108" s="153"/>
      <c r="M108" s="153"/>
      <c r="N108" s="153"/>
      <c r="O108" s="153"/>
    </row>
    <row r="109" spans="2:15" ht="13.5">
      <c r="B109" s="153"/>
      <c r="K109" s="163"/>
      <c r="L109" s="153"/>
      <c r="M109" s="153"/>
      <c r="N109" s="153"/>
      <c r="O109" s="153"/>
    </row>
    <row r="110" spans="2:15" ht="13.5">
      <c r="B110" s="153"/>
      <c r="K110" s="163"/>
      <c r="L110" s="153"/>
      <c r="M110" s="153"/>
      <c r="N110" s="153"/>
      <c r="O110" s="153"/>
    </row>
    <row r="111" spans="2:15" ht="13.5">
      <c r="B111" s="153"/>
      <c r="K111" s="163"/>
      <c r="L111" s="153"/>
      <c r="M111" s="153"/>
      <c r="N111" s="153"/>
      <c r="O111" s="153"/>
    </row>
    <row r="112" spans="2:15" ht="13.5">
      <c r="B112" s="153"/>
      <c r="K112" s="163"/>
      <c r="L112" s="153"/>
      <c r="M112" s="153"/>
      <c r="N112" s="153"/>
      <c r="O112" s="153"/>
    </row>
    <row r="113" spans="2:15" ht="13.5">
      <c r="B113" s="153"/>
      <c r="K113" s="163"/>
      <c r="L113" s="153"/>
      <c r="M113" s="153"/>
      <c r="N113" s="153"/>
      <c r="O113" s="153"/>
    </row>
    <row r="114" spans="2:15" ht="13.5">
      <c r="B114" s="153"/>
      <c r="K114" s="163"/>
      <c r="L114" s="153"/>
      <c r="M114" s="153"/>
      <c r="N114" s="153"/>
      <c r="O114" s="153"/>
    </row>
    <row r="115" spans="2:15" ht="13.5">
      <c r="B115" s="153"/>
      <c r="K115" s="163"/>
      <c r="L115" s="153"/>
      <c r="M115" s="153"/>
      <c r="N115" s="153"/>
      <c r="O115" s="153"/>
    </row>
    <row r="116" spans="2:15" ht="13.5">
      <c r="B116" s="153"/>
      <c r="K116" s="163"/>
      <c r="L116" s="153"/>
      <c r="M116" s="153"/>
      <c r="N116" s="153"/>
      <c r="O116" s="153"/>
    </row>
    <row r="117" spans="2:15" ht="13.5">
      <c r="B117" s="153"/>
      <c r="K117" s="163"/>
      <c r="L117" s="153"/>
      <c r="M117" s="153"/>
      <c r="N117" s="153"/>
      <c r="O117" s="153"/>
    </row>
    <row r="118" spans="2:15" ht="13.5">
      <c r="B118" s="153"/>
      <c r="K118" s="163"/>
      <c r="L118" s="153"/>
      <c r="M118" s="153"/>
      <c r="N118" s="153"/>
      <c r="O118" s="153"/>
    </row>
    <row r="119" spans="2:15" ht="13.5">
      <c r="B119" s="153"/>
      <c r="K119" s="163"/>
      <c r="L119" s="153"/>
      <c r="M119" s="153"/>
      <c r="N119" s="153"/>
      <c r="O119" s="153"/>
    </row>
    <row r="120" spans="2:15" ht="13.5">
      <c r="B120" s="153"/>
      <c r="K120" s="163"/>
      <c r="L120" s="153"/>
      <c r="M120" s="153"/>
      <c r="N120" s="153"/>
      <c r="O120" s="153"/>
    </row>
    <row r="121" spans="2:15" ht="13.5">
      <c r="B121" s="153"/>
      <c r="K121" s="163"/>
      <c r="L121" s="153"/>
      <c r="M121" s="153"/>
      <c r="N121" s="153"/>
      <c r="O121" s="153"/>
    </row>
    <row r="122" spans="2:15" ht="13.5">
      <c r="B122" s="153"/>
      <c r="K122" s="163"/>
      <c r="L122" s="153"/>
      <c r="M122" s="153"/>
      <c r="N122" s="153"/>
      <c r="O122" s="153"/>
    </row>
    <row r="123" spans="2:15" ht="13.5">
      <c r="B123" s="153"/>
      <c r="K123" s="163"/>
      <c r="L123" s="153"/>
      <c r="M123" s="153"/>
      <c r="N123" s="153"/>
      <c r="O123" s="153"/>
    </row>
    <row r="124" spans="2:15" ht="13.5">
      <c r="B124" s="153"/>
      <c r="K124" s="163"/>
      <c r="L124" s="153"/>
      <c r="M124" s="153"/>
      <c r="N124" s="153"/>
      <c r="O124" s="153"/>
    </row>
    <row r="125" spans="2:15" ht="13.5">
      <c r="B125" s="153"/>
      <c r="K125" s="163"/>
      <c r="L125" s="153"/>
      <c r="M125" s="153"/>
      <c r="N125" s="153"/>
      <c r="O125" s="153"/>
    </row>
    <row r="126" spans="2:15" ht="13.5">
      <c r="B126" s="153"/>
      <c r="K126" s="163"/>
      <c r="L126" s="153"/>
      <c r="M126" s="153"/>
      <c r="N126" s="153"/>
      <c r="O126" s="153"/>
    </row>
    <row r="127" spans="2:15" ht="13.5">
      <c r="B127" s="153"/>
      <c r="K127" s="163"/>
      <c r="L127" s="153"/>
      <c r="M127" s="153"/>
      <c r="N127" s="153"/>
      <c r="O127" s="153"/>
    </row>
    <row r="128" spans="2:15" ht="13.5">
      <c r="B128" s="153"/>
      <c r="K128" s="163"/>
      <c r="L128" s="153"/>
      <c r="M128" s="153"/>
      <c r="N128" s="153"/>
      <c r="O128" s="153"/>
    </row>
    <row r="129" spans="2:15" ht="13.5">
      <c r="B129" s="153"/>
      <c r="K129" s="163"/>
      <c r="L129" s="153"/>
      <c r="M129" s="153"/>
      <c r="N129" s="153"/>
      <c r="O129" s="153"/>
    </row>
    <row r="130" spans="2:15" ht="13.5">
      <c r="B130" s="153"/>
      <c r="K130" s="163"/>
      <c r="L130" s="153"/>
      <c r="M130" s="153"/>
      <c r="N130" s="153"/>
      <c r="O130" s="153"/>
    </row>
    <row r="131" spans="2:15" ht="13.5">
      <c r="B131" s="153"/>
      <c r="K131" s="163"/>
      <c r="L131" s="153"/>
      <c r="M131" s="153"/>
      <c r="N131" s="153"/>
      <c r="O131" s="153"/>
    </row>
    <row r="132" spans="2:15" ht="13.5">
      <c r="B132" s="153"/>
      <c r="K132" s="163"/>
      <c r="L132" s="153"/>
      <c r="M132" s="153"/>
      <c r="N132" s="153"/>
      <c r="O132" s="153"/>
    </row>
    <row r="133" spans="2:15" ht="13.5">
      <c r="B133" s="153"/>
      <c r="K133" s="163"/>
      <c r="L133" s="153"/>
      <c r="M133" s="153"/>
      <c r="N133" s="153"/>
      <c r="O133" s="153"/>
    </row>
    <row r="134" spans="2:15" ht="13.5">
      <c r="B134" s="153"/>
      <c r="K134" s="163"/>
      <c r="L134" s="153"/>
      <c r="M134" s="153"/>
      <c r="N134" s="153"/>
      <c r="O134" s="153"/>
    </row>
    <row r="135" spans="2:15" ht="13.5">
      <c r="B135" s="153"/>
      <c r="K135" s="163"/>
      <c r="L135" s="153"/>
      <c r="M135" s="153"/>
      <c r="N135" s="153"/>
      <c r="O135" s="153"/>
    </row>
    <row r="136" spans="2:15" ht="13.5">
      <c r="B136" s="153"/>
      <c r="K136" s="163"/>
      <c r="L136" s="153"/>
      <c r="M136" s="153"/>
      <c r="N136" s="153"/>
      <c r="O136" s="153"/>
    </row>
    <row r="137" spans="2:15" ht="13.5">
      <c r="B137" s="153"/>
      <c r="K137" s="163"/>
      <c r="L137" s="153"/>
      <c r="M137" s="153"/>
      <c r="N137" s="153"/>
      <c r="O137" s="153"/>
    </row>
    <row r="138" spans="2:15" ht="13.5">
      <c r="B138" s="153"/>
      <c r="K138" s="163"/>
      <c r="L138" s="153"/>
      <c r="M138" s="153"/>
      <c r="N138" s="153"/>
      <c r="O138" s="153"/>
    </row>
    <row r="139" spans="2:15" ht="13.5">
      <c r="B139" s="153"/>
      <c r="K139" s="163"/>
      <c r="L139" s="153"/>
      <c r="M139" s="153"/>
      <c r="N139" s="153"/>
      <c r="O139" s="153"/>
    </row>
    <row r="140" spans="2:15" ht="13.5">
      <c r="B140" s="153"/>
      <c r="K140" s="163"/>
      <c r="L140" s="153"/>
      <c r="M140" s="153"/>
      <c r="N140" s="153"/>
      <c r="O140" s="153"/>
    </row>
    <row r="141" spans="2:15" ht="13.5">
      <c r="B141" s="153"/>
      <c r="K141" s="163"/>
      <c r="L141" s="153"/>
      <c r="M141" s="153"/>
      <c r="N141" s="153"/>
      <c r="O141" s="153"/>
    </row>
    <row r="142" spans="2:15" ht="13.5">
      <c r="B142" s="153"/>
      <c r="K142" s="163"/>
      <c r="L142" s="153"/>
      <c r="M142" s="153"/>
      <c r="N142" s="153"/>
      <c r="O142" s="153"/>
    </row>
    <row r="143" spans="2:15" ht="13.5">
      <c r="B143" s="153"/>
      <c r="K143" s="163"/>
      <c r="L143" s="153"/>
      <c r="M143" s="153"/>
      <c r="N143" s="153"/>
      <c r="O143" s="153"/>
    </row>
    <row r="144" spans="2:15" ht="13.5">
      <c r="B144" s="153"/>
      <c r="K144" s="163"/>
      <c r="L144" s="153"/>
      <c r="M144" s="153"/>
      <c r="N144" s="153"/>
      <c r="O144" s="153"/>
    </row>
    <row r="145" spans="2:15" ht="13.5">
      <c r="B145" s="153"/>
      <c r="K145" s="163"/>
      <c r="L145" s="153"/>
      <c r="M145" s="153"/>
      <c r="N145" s="153"/>
      <c r="O145" s="153"/>
    </row>
    <row r="146" spans="2:15" ht="13.5">
      <c r="B146" s="153"/>
      <c r="K146" s="163"/>
      <c r="L146" s="153"/>
      <c r="M146" s="153"/>
      <c r="N146" s="153"/>
      <c r="O146" s="153"/>
    </row>
    <row r="147" spans="2:15" ht="13.5">
      <c r="B147" s="153"/>
      <c r="K147" s="163"/>
      <c r="L147" s="153"/>
      <c r="M147" s="153"/>
      <c r="N147" s="153"/>
      <c r="O147" s="153"/>
    </row>
    <row r="148" spans="2:15" ht="13.5">
      <c r="B148" s="153"/>
      <c r="K148" s="163"/>
      <c r="L148" s="153"/>
      <c r="M148" s="153"/>
      <c r="N148" s="153"/>
      <c r="O148" s="153"/>
    </row>
    <row r="149" spans="2:15" ht="13.5">
      <c r="B149" s="153"/>
      <c r="K149" s="163"/>
      <c r="L149" s="153"/>
      <c r="M149" s="153"/>
      <c r="N149" s="153"/>
      <c r="O149" s="153"/>
    </row>
    <row r="150" spans="2:15" ht="13.5">
      <c r="B150" s="153"/>
      <c r="K150" s="163"/>
      <c r="L150" s="153"/>
      <c r="M150" s="153"/>
      <c r="N150" s="153"/>
      <c r="O150" s="153"/>
    </row>
    <row r="151" spans="2:15" ht="13.5">
      <c r="B151" s="153"/>
      <c r="K151" s="163"/>
      <c r="L151" s="153"/>
      <c r="M151" s="153"/>
      <c r="N151" s="153"/>
      <c r="O151" s="153"/>
    </row>
    <row r="152" spans="2:15" ht="13.5">
      <c r="B152" s="153"/>
      <c r="K152" s="163"/>
      <c r="L152" s="153"/>
      <c r="M152" s="153"/>
      <c r="N152" s="153"/>
      <c r="O152" s="153"/>
    </row>
    <row r="153" spans="2:15" ht="13.5">
      <c r="B153" s="153"/>
      <c r="K153" s="163"/>
      <c r="L153" s="153"/>
      <c r="M153" s="153"/>
      <c r="N153" s="153"/>
      <c r="O153" s="153"/>
    </row>
    <row r="154" spans="2:15" ht="13.5">
      <c r="B154" s="153"/>
      <c r="K154" s="163"/>
      <c r="L154" s="153"/>
      <c r="M154" s="153"/>
      <c r="N154" s="153"/>
      <c r="O154" s="153"/>
    </row>
    <row r="155" spans="2:15" ht="13.5">
      <c r="B155" s="153"/>
      <c r="K155" s="163"/>
      <c r="L155" s="153"/>
      <c r="M155" s="153"/>
      <c r="N155" s="153"/>
      <c r="O155" s="153"/>
    </row>
    <row r="156" spans="2:15" ht="13.5">
      <c r="B156" s="153"/>
      <c r="K156" s="163"/>
      <c r="L156" s="153"/>
      <c r="M156" s="153"/>
      <c r="N156" s="153"/>
      <c r="O156" s="153"/>
    </row>
    <row r="157" spans="2:15" ht="13.5">
      <c r="B157" s="153"/>
      <c r="K157" s="163"/>
      <c r="L157" s="153"/>
      <c r="M157" s="153"/>
      <c r="N157" s="153"/>
      <c r="O157" s="153"/>
    </row>
    <row r="158" spans="2:15" ht="13.5">
      <c r="B158" s="153"/>
      <c r="K158" s="163"/>
      <c r="L158" s="153"/>
      <c r="M158" s="153"/>
      <c r="N158" s="153"/>
      <c r="O158" s="153"/>
    </row>
    <row r="159" spans="2:15" ht="13.5">
      <c r="B159" s="153"/>
      <c r="K159" s="163"/>
      <c r="L159" s="153"/>
      <c r="M159" s="153"/>
      <c r="N159" s="153"/>
      <c r="O159" s="153"/>
    </row>
    <row r="160" spans="2:15" ht="13.5">
      <c r="B160" s="153"/>
      <c r="K160" s="163"/>
      <c r="L160" s="153"/>
      <c r="M160" s="153"/>
      <c r="N160" s="153"/>
      <c r="O160" s="153"/>
    </row>
    <row r="161" spans="2:15" ht="13.5">
      <c r="B161" s="153"/>
      <c r="K161" s="163"/>
      <c r="L161" s="153"/>
      <c r="M161" s="153"/>
      <c r="N161" s="153"/>
      <c r="O161" s="153"/>
    </row>
    <row r="162" spans="2:15" ht="13.5">
      <c r="B162" s="153"/>
      <c r="K162" s="163"/>
      <c r="L162" s="153"/>
      <c r="M162" s="153"/>
      <c r="N162" s="153"/>
      <c r="O162" s="153"/>
    </row>
    <row r="163" spans="2:15" ht="13.5">
      <c r="B163" s="153"/>
      <c r="K163" s="163"/>
      <c r="L163" s="153"/>
      <c r="M163" s="153"/>
      <c r="N163" s="153"/>
      <c r="O163" s="153"/>
    </row>
    <row r="164" spans="2:15" ht="13.5">
      <c r="B164" s="153"/>
      <c r="K164" s="163"/>
      <c r="L164" s="153"/>
      <c r="M164" s="153"/>
      <c r="N164" s="153"/>
      <c r="O164" s="153"/>
    </row>
    <row r="165" spans="2:15" ht="13.5">
      <c r="B165" s="153"/>
      <c r="K165" s="163"/>
      <c r="L165" s="153"/>
      <c r="M165" s="153"/>
      <c r="N165" s="153"/>
      <c r="O165" s="153"/>
    </row>
    <row r="166" spans="2:15" ht="13.5">
      <c r="B166" s="153"/>
      <c r="K166" s="163"/>
      <c r="L166" s="153"/>
      <c r="M166" s="153"/>
      <c r="N166" s="153"/>
      <c r="O166" s="153"/>
    </row>
    <row r="167" spans="2:15" ht="13.5">
      <c r="B167" s="153"/>
      <c r="K167" s="163"/>
      <c r="L167" s="153"/>
      <c r="M167" s="153"/>
      <c r="N167" s="153"/>
      <c r="O167" s="153"/>
    </row>
    <row r="168" spans="2:15" ht="13.5">
      <c r="B168" s="153"/>
      <c r="K168" s="163"/>
      <c r="L168" s="153"/>
      <c r="M168" s="153"/>
      <c r="N168" s="153"/>
      <c r="O168" s="153"/>
    </row>
    <row r="169" spans="2:15" ht="13.5">
      <c r="B169" s="153"/>
      <c r="K169" s="163"/>
      <c r="L169" s="153"/>
      <c r="M169" s="153"/>
      <c r="N169" s="153"/>
      <c r="O169" s="153"/>
    </row>
    <row r="170" spans="2:15" ht="13.5">
      <c r="B170" s="153"/>
      <c r="K170" s="163"/>
      <c r="L170" s="153"/>
      <c r="M170" s="153"/>
      <c r="N170" s="153"/>
      <c r="O170" s="153"/>
    </row>
    <row r="171" spans="2:15" ht="13.5">
      <c r="B171" s="153"/>
      <c r="K171" s="163"/>
      <c r="L171" s="153"/>
      <c r="M171" s="153"/>
      <c r="N171" s="153"/>
      <c r="O171" s="153"/>
    </row>
    <row r="172" spans="2:15" ht="13.5">
      <c r="B172" s="153"/>
      <c r="K172" s="163"/>
      <c r="L172" s="153"/>
      <c r="M172" s="153"/>
      <c r="N172" s="153"/>
      <c r="O172" s="153"/>
    </row>
    <row r="173" spans="2:15" ht="13.5">
      <c r="B173" s="153"/>
      <c r="K173" s="163"/>
      <c r="L173" s="153"/>
      <c r="M173" s="153"/>
      <c r="N173" s="153"/>
      <c r="O173" s="153"/>
    </row>
    <row r="174" spans="2:15" ht="13.5">
      <c r="B174" s="153"/>
      <c r="K174" s="163"/>
      <c r="L174" s="153"/>
      <c r="M174" s="153"/>
      <c r="N174" s="153"/>
      <c r="O174" s="153"/>
    </row>
    <row r="175" spans="2:15" ht="13.5">
      <c r="B175" s="153"/>
      <c r="K175" s="163"/>
      <c r="L175" s="153"/>
      <c r="M175" s="153"/>
      <c r="N175" s="153"/>
      <c r="O175" s="153"/>
    </row>
    <row r="176" spans="2:15" ht="13.5">
      <c r="B176" s="153"/>
      <c r="K176" s="163"/>
      <c r="L176" s="153"/>
      <c r="M176" s="153"/>
      <c r="N176" s="153"/>
      <c r="O176" s="153"/>
    </row>
    <row r="177" spans="2:15" ht="13.5">
      <c r="B177" s="153"/>
      <c r="K177" s="163"/>
      <c r="L177" s="153"/>
      <c r="M177" s="153"/>
      <c r="N177" s="153"/>
      <c r="O177" s="153"/>
    </row>
    <row r="178" spans="2:15" ht="13.5">
      <c r="B178" s="153"/>
      <c r="K178" s="163"/>
      <c r="L178" s="153"/>
      <c r="M178" s="153"/>
      <c r="N178" s="153"/>
      <c r="O178" s="153"/>
    </row>
    <row r="179" spans="2:15" ht="13.5">
      <c r="B179" s="153"/>
      <c r="K179" s="163"/>
      <c r="L179" s="153"/>
      <c r="M179" s="153"/>
      <c r="N179" s="153"/>
      <c r="O179" s="153"/>
    </row>
    <row r="180" spans="2:15" ht="13.5">
      <c r="B180" s="153"/>
      <c r="K180" s="163"/>
      <c r="L180" s="153"/>
      <c r="M180" s="153"/>
      <c r="N180" s="153"/>
      <c r="O180" s="153"/>
    </row>
    <row r="181" spans="2:15" ht="13.5">
      <c r="B181" s="153"/>
      <c r="K181" s="163"/>
      <c r="L181" s="153"/>
      <c r="M181" s="153"/>
      <c r="N181" s="153"/>
      <c r="O181" s="153"/>
    </row>
    <row r="182" spans="2:15" ht="13.5">
      <c r="B182" s="153"/>
      <c r="K182" s="163"/>
      <c r="L182" s="153"/>
      <c r="M182" s="153"/>
      <c r="N182" s="153"/>
      <c r="O182" s="153"/>
    </row>
    <row r="183" spans="2:15" ht="13.5">
      <c r="B183" s="153"/>
      <c r="K183" s="163"/>
      <c r="L183" s="153"/>
      <c r="M183" s="153"/>
      <c r="N183" s="153"/>
      <c r="O183" s="153"/>
    </row>
    <row r="184" spans="2:15" ht="13.5">
      <c r="B184" s="153"/>
      <c r="K184" s="163"/>
      <c r="L184" s="153"/>
      <c r="M184" s="153"/>
      <c r="N184" s="153"/>
      <c r="O184" s="153"/>
    </row>
    <row r="185" spans="2:15" ht="13.5">
      <c r="B185" s="153"/>
      <c r="K185" s="163"/>
      <c r="L185" s="153"/>
      <c r="M185" s="153"/>
      <c r="N185" s="153"/>
      <c r="O185" s="153"/>
    </row>
    <row r="186" spans="2:15" ht="13.5">
      <c r="B186" s="153"/>
      <c r="K186" s="163"/>
      <c r="L186" s="153"/>
      <c r="M186" s="153"/>
      <c r="N186" s="153"/>
      <c r="O186" s="153"/>
    </row>
    <row r="187" spans="2:15" ht="13.5">
      <c r="B187" s="153"/>
      <c r="K187" s="163"/>
      <c r="L187" s="153"/>
      <c r="M187" s="153"/>
      <c r="N187" s="153"/>
      <c r="O187" s="153"/>
    </row>
    <row r="188" spans="2:15" ht="13.5">
      <c r="B188" s="153"/>
      <c r="K188" s="163"/>
      <c r="L188" s="153"/>
      <c r="M188" s="153"/>
      <c r="N188" s="153"/>
      <c r="O188" s="153"/>
    </row>
    <row r="189" spans="2:15" ht="13.5">
      <c r="B189" s="153"/>
      <c r="K189" s="163"/>
      <c r="L189" s="153"/>
      <c r="M189" s="153"/>
      <c r="N189" s="153"/>
      <c r="O189" s="153"/>
    </row>
    <row r="190" spans="2:15" ht="13.5">
      <c r="B190" s="153"/>
      <c r="K190" s="163"/>
      <c r="L190" s="153"/>
      <c r="M190" s="153"/>
      <c r="N190" s="153"/>
      <c r="O190" s="153"/>
    </row>
    <row r="191" spans="2:15" ht="13.5">
      <c r="B191" s="153"/>
      <c r="K191" s="163"/>
      <c r="L191" s="153"/>
      <c r="M191" s="153"/>
      <c r="N191" s="153"/>
      <c r="O191" s="153"/>
    </row>
    <row r="192" spans="2:15" ht="13.5">
      <c r="B192" s="153"/>
      <c r="K192" s="163"/>
      <c r="L192" s="153"/>
      <c r="M192" s="153"/>
      <c r="N192" s="153"/>
      <c r="O192" s="153"/>
    </row>
    <row r="193" spans="2:15" ht="13.5">
      <c r="B193" s="153"/>
      <c r="K193" s="163"/>
      <c r="L193" s="153"/>
      <c r="M193" s="153"/>
      <c r="N193" s="153"/>
      <c r="O193" s="153"/>
    </row>
    <row r="194" spans="2:15" ht="13.5">
      <c r="B194" s="153"/>
      <c r="K194" s="163"/>
      <c r="L194" s="153"/>
      <c r="M194" s="153"/>
      <c r="N194" s="153"/>
      <c r="O194" s="153"/>
    </row>
    <row r="195" spans="2:15" ht="13.5">
      <c r="B195" s="153"/>
      <c r="K195" s="163"/>
      <c r="L195" s="153"/>
      <c r="M195" s="153"/>
      <c r="N195" s="153"/>
      <c r="O195" s="153"/>
    </row>
    <row r="196" spans="2:15" ht="13.5">
      <c r="B196" s="153"/>
      <c r="K196" s="163"/>
      <c r="L196" s="153"/>
      <c r="M196" s="153"/>
      <c r="N196" s="153"/>
      <c r="O196" s="153"/>
    </row>
    <row r="197" spans="2:15" ht="13.5">
      <c r="B197" s="153"/>
      <c r="K197" s="163"/>
      <c r="L197" s="153"/>
      <c r="M197" s="153"/>
      <c r="N197" s="153"/>
      <c r="O197" s="153"/>
    </row>
    <row r="198" spans="2:15" ht="13.5">
      <c r="B198" s="153"/>
      <c r="K198" s="163"/>
      <c r="L198" s="153"/>
      <c r="M198" s="153"/>
      <c r="N198" s="153"/>
      <c r="O198" s="153"/>
    </row>
    <row r="199" spans="2:15" ht="13.5">
      <c r="B199" s="153"/>
      <c r="K199" s="163"/>
      <c r="L199" s="153"/>
      <c r="M199" s="153"/>
      <c r="N199" s="153"/>
      <c r="O199" s="153"/>
    </row>
    <row r="200" spans="2:15" ht="13.5">
      <c r="B200" s="153"/>
      <c r="K200" s="163"/>
      <c r="L200" s="153"/>
      <c r="M200" s="153"/>
      <c r="N200" s="153"/>
      <c r="O200" s="153"/>
    </row>
    <row r="201" spans="2:15" ht="13.5">
      <c r="B201" s="153"/>
      <c r="K201" s="163"/>
      <c r="L201" s="153"/>
      <c r="M201" s="153"/>
      <c r="N201" s="153"/>
      <c r="O201" s="153"/>
    </row>
    <row r="202" spans="2:15" ht="13.5">
      <c r="B202" s="153"/>
      <c r="K202" s="163"/>
      <c r="L202" s="153"/>
      <c r="M202" s="153"/>
      <c r="N202" s="153"/>
      <c r="O202" s="153"/>
    </row>
    <row r="203" spans="2:15" ht="13.5">
      <c r="B203" s="153"/>
      <c r="K203" s="163"/>
      <c r="L203" s="153"/>
      <c r="M203" s="153"/>
      <c r="N203" s="153"/>
      <c r="O203" s="153"/>
    </row>
    <row r="204" spans="2:15" ht="13.5">
      <c r="B204" s="153"/>
      <c r="K204" s="163"/>
      <c r="L204" s="153"/>
      <c r="M204" s="153"/>
      <c r="N204" s="153"/>
      <c r="O204" s="153"/>
    </row>
    <row r="205" spans="2:15" ht="13.5">
      <c r="B205" s="153"/>
      <c r="K205" s="163"/>
      <c r="L205" s="153"/>
      <c r="M205" s="153"/>
      <c r="N205" s="153"/>
      <c r="O205" s="153"/>
    </row>
    <row r="206" spans="2:15" ht="13.5">
      <c r="B206" s="153"/>
      <c r="K206" s="163"/>
      <c r="L206" s="153"/>
      <c r="M206" s="153"/>
      <c r="N206" s="153"/>
      <c r="O206" s="153"/>
    </row>
    <row r="207" spans="2:15" ht="13.5">
      <c r="B207" s="153"/>
      <c r="K207" s="163"/>
      <c r="L207" s="153"/>
      <c r="M207" s="153"/>
      <c r="N207" s="153"/>
      <c r="O207" s="153"/>
    </row>
    <row r="208" spans="2:15" ht="13.5">
      <c r="B208" s="153"/>
      <c r="K208" s="163"/>
      <c r="L208" s="153"/>
      <c r="M208" s="153"/>
      <c r="N208" s="153"/>
      <c r="O208" s="153"/>
    </row>
    <row r="209" spans="2:15" ht="13.5">
      <c r="B209" s="153"/>
      <c r="K209" s="163"/>
      <c r="L209" s="153"/>
      <c r="M209" s="153"/>
      <c r="N209" s="153"/>
      <c r="O209" s="153"/>
    </row>
    <row r="210" spans="2:15" ht="13.5">
      <c r="B210" s="153"/>
      <c r="K210" s="163"/>
      <c r="L210" s="153"/>
      <c r="M210" s="153"/>
      <c r="N210" s="153"/>
      <c r="O210" s="153"/>
    </row>
    <row r="211" spans="2:15" ht="13.5">
      <c r="B211" s="153"/>
      <c r="K211" s="163"/>
      <c r="L211" s="153"/>
      <c r="M211" s="153"/>
      <c r="N211" s="153"/>
      <c r="O211" s="153"/>
    </row>
    <row r="212" spans="2:15" ht="13.5">
      <c r="B212" s="153"/>
      <c r="K212" s="163"/>
      <c r="L212" s="153"/>
      <c r="M212" s="153"/>
      <c r="N212" s="153"/>
      <c r="O212" s="153"/>
    </row>
    <row r="213" spans="2:15" ht="13.5">
      <c r="B213" s="153"/>
      <c r="K213" s="163"/>
      <c r="L213" s="153"/>
      <c r="M213" s="153"/>
      <c r="N213" s="153"/>
      <c r="O213" s="153"/>
    </row>
    <row r="214" spans="2:15" ht="13.5">
      <c r="B214" s="153"/>
      <c r="K214" s="163"/>
      <c r="L214" s="153"/>
      <c r="M214" s="153"/>
      <c r="N214" s="153"/>
      <c r="O214" s="153"/>
    </row>
    <row r="215" spans="2:15" ht="13.5">
      <c r="B215" s="153"/>
      <c r="K215" s="163"/>
      <c r="L215" s="153"/>
      <c r="M215" s="153"/>
      <c r="N215" s="153"/>
      <c r="O215" s="153"/>
    </row>
    <row r="216" spans="2:15" ht="13.5">
      <c r="B216" s="153"/>
      <c r="K216" s="163"/>
      <c r="L216" s="153"/>
      <c r="M216" s="153"/>
      <c r="N216" s="153"/>
      <c r="O216" s="153"/>
    </row>
    <row r="217" spans="2:15" ht="13.5">
      <c r="B217" s="153"/>
      <c r="K217" s="163"/>
      <c r="L217" s="153"/>
      <c r="M217" s="153"/>
      <c r="N217" s="153"/>
      <c r="O217" s="153"/>
    </row>
    <row r="218" spans="2:15" ht="13.5">
      <c r="B218" s="153"/>
      <c r="K218" s="163"/>
      <c r="L218" s="153"/>
      <c r="M218" s="153"/>
      <c r="N218" s="153"/>
      <c r="O218" s="153"/>
    </row>
    <row r="219" spans="2:15" ht="13.5">
      <c r="B219" s="153"/>
      <c r="K219" s="163"/>
      <c r="L219" s="153"/>
      <c r="M219" s="153"/>
      <c r="N219" s="153"/>
      <c r="O219" s="153"/>
    </row>
    <row r="220" spans="2:15" ht="13.5">
      <c r="B220" s="153"/>
      <c r="K220" s="163"/>
      <c r="L220" s="153"/>
      <c r="M220" s="153"/>
      <c r="N220" s="153"/>
      <c r="O220" s="153"/>
    </row>
    <row r="221" spans="2:15" ht="13.5">
      <c r="B221" s="153"/>
      <c r="K221" s="163"/>
      <c r="L221" s="153"/>
      <c r="M221" s="153"/>
      <c r="N221" s="153"/>
      <c r="O221" s="153"/>
    </row>
    <row r="222" spans="2:15" ht="13.5">
      <c r="B222" s="153"/>
      <c r="K222" s="163"/>
      <c r="L222" s="153"/>
      <c r="M222" s="153"/>
      <c r="N222" s="153"/>
      <c r="O222" s="153"/>
    </row>
    <row r="223" spans="2:15" ht="13.5">
      <c r="B223" s="153"/>
      <c r="K223" s="163"/>
      <c r="L223" s="153"/>
      <c r="M223" s="153"/>
      <c r="N223" s="153"/>
      <c r="O223" s="153"/>
    </row>
    <row r="224" spans="2:15" ht="13.5">
      <c r="B224" s="153"/>
      <c r="K224" s="163"/>
      <c r="L224" s="153"/>
      <c r="M224" s="153"/>
      <c r="N224" s="153"/>
      <c r="O224" s="153"/>
    </row>
    <row r="225" spans="2:15" ht="13.5">
      <c r="B225" s="153"/>
      <c r="K225" s="163"/>
      <c r="L225" s="153"/>
      <c r="M225" s="153"/>
      <c r="N225" s="153"/>
      <c r="O225" s="153"/>
    </row>
    <row r="226" spans="2:15" ht="13.5">
      <c r="B226" s="153"/>
      <c r="K226" s="163"/>
      <c r="L226" s="153"/>
      <c r="M226" s="153"/>
      <c r="N226" s="153"/>
      <c r="O226" s="153"/>
    </row>
    <row r="227" spans="2:15" ht="13.5">
      <c r="B227" s="153"/>
      <c r="K227" s="163"/>
      <c r="L227" s="153"/>
      <c r="M227" s="153"/>
      <c r="N227" s="153"/>
      <c r="O227" s="153"/>
    </row>
    <row r="228" spans="2:15" ht="13.5">
      <c r="B228" s="153"/>
      <c r="K228" s="163"/>
      <c r="L228" s="153"/>
      <c r="M228" s="153"/>
      <c r="N228" s="153"/>
      <c r="O228" s="153"/>
    </row>
    <row r="229" spans="2:15" ht="13.5">
      <c r="B229" s="153"/>
      <c r="K229" s="163"/>
      <c r="L229" s="153"/>
      <c r="M229" s="153"/>
      <c r="N229" s="153"/>
      <c r="O229" s="153"/>
    </row>
    <row r="230" spans="2:15" ht="13.5">
      <c r="B230" s="153"/>
      <c r="K230" s="163"/>
      <c r="L230" s="153"/>
      <c r="M230" s="153"/>
      <c r="N230" s="153"/>
      <c r="O230" s="153"/>
    </row>
    <row r="231" spans="2:15" ht="13.5">
      <c r="B231" s="153"/>
      <c r="K231" s="163"/>
      <c r="L231" s="153"/>
      <c r="M231" s="153"/>
      <c r="N231" s="153"/>
      <c r="O231" s="153"/>
    </row>
    <row r="232" spans="2:15" ht="13.5">
      <c r="B232" s="153"/>
      <c r="K232" s="163"/>
      <c r="L232" s="153"/>
      <c r="M232" s="153"/>
      <c r="N232" s="153"/>
      <c r="O232" s="153"/>
    </row>
    <row r="233" spans="2:15" ht="13.5">
      <c r="B233" s="153"/>
      <c r="K233" s="163"/>
      <c r="L233" s="153"/>
      <c r="M233" s="153"/>
      <c r="N233" s="153"/>
      <c r="O233" s="153"/>
    </row>
    <row r="234" spans="2:15" ht="13.5">
      <c r="B234" s="153"/>
      <c r="K234" s="163"/>
      <c r="L234" s="153"/>
      <c r="M234" s="153"/>
      <c r="N234" s="153"/>
      <c r="O234" s="153"/>
    </row>
    <row r="235" spans="2:15" ht="13.5">
      <c r="B235" s="153"/>
      <c r="K235" s="163"/>
      <c r="L235" s="153"/>
      <c r="M235" s="153"/>
      <c r="N235" s="153"/>
      <c r="O235" s="153"/>
    </row>
    <row r="236" spans="2:15" ht="13.5">
      <c r="B236" s="153"/>
      <c r="K236" s="163"/>
      <c r="L236" s="153"/>
      <c r="M236" s="153"/>
      <c r="N236" s="153"/>
      <c r="O236" s="153"/>
    </row>
    <row r="237" spans="2:15" ht="13.5">
      <c r="B237" s="153"/>
      <c r="K237" s="163"/>
      <c r="L237" s="153"/>
      <c r="M237" s="153"/>
      <c r="N237" s="153"/>
      <c r="O237" s="153"/>
    </row>
    <row r="238" spans="2:15" ht="13.5">
      <c r="B238" s="153"/>
      <c r="K238" s="163"/>
      <c r="L238" s="153"/>
      <c r="M238" s="153"/>
      <c r="N238" s="153"/>
      <c r="O238" s="153"/>
    </row>
    <row r="239" spans="2:15" ht="13.5">
      <c r="B239" s="153"/>
      <c r="K239" s="163"/>
      <c r="L239" s="153"/>
      <c r="M239" s="153"/>
      <c r="N239" s="153"/>
      <c r="O239" s="153"/>
    </row>
    <row r="240" spans="2:15" ht="13.5">
      <c r="B240" s="153"/>
      <c r="K240" s="163"/>
      <c r="L240" s="153"/>
      <c r="M240" s="153"/>
      <c r="N240" s="153"/>
      <c r="O240" s="153"/>
    </row>
    <row r="241" spans="2:15" ht="13.5">
      <c r="B241" s="153"/>
      <c r="K241" s="163"/>
      <c r="L241" s="153"/>
      <c r="M241" s="153"/>
      <c r="N241" s="153"/>
      <c r="O241" s="153"/>
    </row>
    <row r="242" spans="2:15" ht="13.5">
      <c r="B242" s="153"/>
      <c r="K242" s="163"/>
      <c r="L242" s="153"/>
      <c r="M242" s="153"/>
      <c r="N242" s="153"/>
      <c r="O242" s="153"/>
    </row>
    <row r="243" spans="2:15" ht="13.5">
      <c r="B243" s="153"/>
      <c r="K243" s="163"/>
      <c r="L243" s="153"/>
      <c r="M243" s="153"/>
      <c r="N243" s="153"/>
      <c r="O243" s="153"/>
    </row>
    <row r="244" spans="2:15" ht="13.5">
      <c r="B244" s="153"/>
      <c r="K244" s="163"/>
      <c r="L244" s="153"/>
      <c r="M244" s="153"/>
      <c r="N244" s="153"/>
      <c r="O244" s="153"/>
    </row>
    <row r="245" spans="2:15" ht="13.5">
      <c r="B245" s="153"/>
      <c r="K245" s="163"/>
      <c r="L245" s="153"/>
      <c r="M245" s="153"/>
      <c r="N245" s="153"/>
      <c r="O245" s="153"/>
    </row>
    <row r="246" spans="2:15" ht="13.5">
      <c r="B246" s="153"/>
      <c r="K246" s="163"/>
      <c r="L246" s="153"/>
      <c r="M246" s="153"/>
      <c r="N246" s="153"/>
      <c r="O246" s="153"/>
    </row>
    <row r="247" spans="2:15" ht="13.5">
      <c r="B247" s="153"/>
      <c r="K247" s="163"/>
      <c r="L247" s="153"/>
      <c r="M247" s="153"/>
      <c r="N247" s="153"/>
      <c r="O247" s="153"/>
    </row>
    <row r="248" spans="2:15" ht="13.5">
      <c r="B248" s="153"/>
      <c r="K248" s="163"/>
      <c r="L248" s="153"/>
      <c r="M248" s="153"/>
      <c r="N248" s="153"/>
      <c r="O248" s="153"/>
    </row>
    <row r="249" spans="2:15" ht="13.5">
      <c r="B249" s="153"/>
      <c r="K249" s="163"/>
      <c r="L249" s="153"/>
      <c r="M249" s="153"/>
      <c r="N249" s="153"/>
      <c r="O249" s="153"/>
    </row>
    <row r="250" spans="2:15" ht="13.5">
      <c r="B250" s="153"/>
      <c r="K250" s="163"/>
      <c r="L250" s="153"/>
      <c r="M250" s="153"/>
      <c r="N250" s="153"/>
      <c r="O250" s="153"/>
    </row>
    <row r="251" spans="2:15" ht="13.5">
      <c r="B251" s="153"/>
      <c r="K251" s="163"/>
      <c r="L251" s="153"/>
      <c r="M251" s="153"/>
      <c r="N251" s="153"/>
      <c r="O251" s="153"/>
    </row>
    <row r="252" spans="2:15" ht="13.5">
      <c r="B252" s="153"/>
      <c r="K252" s="163"/>
      <c r="L252" s="153"/>
      <c r="M252" s="153"/>
      <c r="N252" s="153"/>
      <c r="O252" s="153"/>
    </row>
    <row r="253" spans="2:15" ht="13.5">
      <c r="B253" s="153"/>
      <c r="K253" s="163"/>
      <c r="L253" s="153"/>
      <c r="M253" s="153"/>
      <c r="N253" s="153"/>
      <c r="O253" s="153"/>
    </row>
    <row r="254" spans="2:15" ht="13.5">
      <c r="B254" s="153"/>
      <c r="K254" s="163"/>
      <c r="L254" s="153"/>
      <c r="M254" s="153"/>
      <c r="N254" s="153"/>
      <c r="O254" s="153"/>
    </row>
    <row r="255" spans="2:15" ht="13.5">
      <c r="B255" s="153"/>
      <c r="K255" s="163"/>
      <c r="L255" s="153"/>
      <c r="M255" s="153"/>
      <c r="N255" s="153"/>
      <c r="O255" s="153"/>
    </row>
    <row r="256" spans="2:15" ht="13.5">
      <c r="B256" s="153"/>
      <c r="K256" s="163"/>
      <c r="L256" s="153"/>
      <c r="M256" s="153"/>
      <c r="N256" s="153"/>
      <c r="O256" s="153"/>
    </row>
    <row r="257" spans="2:15" ht="13.5">
      <c r="B257" s="153"/>
      <c r="K257" s="163"/>
      <c r="L257" s="153"/>
      <c r="M257" s="153"/>
      <c r="N257" s="153"/>
      <c r="O257" s="153"/>
    </row>
    <row r="258" spans="2:15" ht="13.5">
      <c r="B258" s="153"/>
      <c r="K258" s="163"/>
      <c r="L258" s="153"/>
      <c r="M258" s="153"/>
      <c r="N258" s="153"/>
      <c r="O258" s="153"/>
    </row>
    <row r="259" spans="2:15" ht="13.5">
      <c r="B259" s="153"/>
      <c r="K259" s="163"/>
      <c r="L259" s="153"/>
      <c r="M259" s="153"/>
      <c r="N259" s="153"/>
      <c r="O259" s="153"/>
    </row>
    <row r="260" spans="2:15" ht="13.5">
      <c r="B260" s="153"/>
      <c r="K260" s="163"/>
      <c r="L260" s="153"/>
      <c r="M260" s="153"/>
      <c r="N260" s="153"/>
      <c r="O260" s="153"/>
    </row>
    <row r="261" spans="2:15" ht="13.5">
      <c r="B261" s="153"/>
      <c r="K261" s="163"/>
      <c r="L261" s="153"/>
      <c r="M261" s="153"/>
      <c r="N261" s="153"/>
      <c r="O261" s="153"/>
    </row>
    <row r="262" spans="2:15" ht="13.5">
      <c r="B262" s="153"/>
      <c r="K262" s="163"/>
      <c r="L262" s="153"/>
      <c r="M262" s="153"/>
      <c r="N262" s="153"/>
      <c r="O262" s="153"/>
    </row>
    <row r="263" spans="2:15" ht="13.5">
      <c r="B263" s="153"/>
      <c r="K263" s="163"/>
      <c r="L263" s="153"/>
      <c r="M263" s="153"/>
      <c r="N263" s="153"/>
      <c r="O263" s="153"/>
    </row>
    <row r="264" spans="2:15" ht="13.5">
      <c r="B264" s="153"/>
      <c r="K264" s="163"/>
      <c r="L264" s="153"/>
      <c r="M264" s="153"/>
      <c r="N264" s="153"/>
      <c r="O264" s="153"/>
    </row>
    <row r="265" spans="2:15" ht="13.5">
      <c r="B265" s="153"/>
      <c r="K265" s="163"/>
      <c r="L265" s="153"/>
      <c r="M265" s="153"/>
      <c r="N265" s="153"/>
      <c r="O265" s="153"/>
    </row>
    <row r="266" spans="2:15" ht="13.5">
      <c r="B266" s="153"/>
      <c r="K266" s="163"/>
      <c r="L266" s="153"/>
      <c r="M266" s="153"/>
      <c r="N266" s="153"/>
      <c r="O266" s="153"/>
    </row>
    <row r="267" spans="2:15" ht="13.5">
      <c r="B267" s="153"/>
      <c r="K267" s="163"/>
      <c r="L267" s="153"/>
      <c r="M267" s="153"/>
      <c r="N267" s="153"/>
      <c r="O267" s="153"/>
    </row>
    <row r="268" spans="2:15" ht="13.5">
      <c r="B268" s="153"/>
      <c r="K268" s="163"/>
      <c r="L268" s="153"/>
      <c r="M268" s="153"/>
      <c r="N268" s="153"/>
      <c r="O268" s="153"/>
    </row>
    <row r="269" spans="2:15" ht="13.5">
      <c r="B269" s="153"/>
      <c r="K269" s="163"/>
      <c r="L269" s="153"/>
      <c r="M269" s="153"/>
      <c r="N269" s="153"/>
      <c r="O269" s="153"/>
    </row>
    <row r="270" spans="2:15" ht="13.5">
      <c r="B270" s="153"/>
      <c r="K270" s="163"/>
      <c r="L270" s="153"/>
      <c r="M270" s="153"/>
      <c r="N270" s="153"/>
      <c r="O270" s="153"/>
    </row>
    <row r="271" spans="2:15" ht="13.5">
      <c r="B271" s="153"/>
      <c r="K271" s="163"/>
      <c r="L271" s="153"/>
      <c r="M271" s="153"/>
      <c r="N271" s="153"/>
      <c r="O271" s="153"/>
    </row>
    <row r="272" spans="2:15" ht="13.5">
      <c r="B272" s="153"/>
      <c r="K272" s="163"/>
      <c r="L272" s="153"/>
      <c r="M272" s="153"/>
      <c r="N272" s="153"/>
      <c r="O272" s="153"/>
    </row>
    <row r="273" spans="2:15" ht="13.5">
      <c r="B273" s="153"/>
      <c r="K273" s="163"/>
      <c r="L273" s="153"/>
      <c r="M273" s="153"/>
      <c r="N273" s="153"/>
      <c r="O273" s="153"/>
    </row>
    <row r="274" spans="2:15" ht="13.5">
      <c r="B274" s="153"/>
      <c r="K274" s="163"/>
      <c r="L274" s="153"/>
      <c r="M274" s="153"/>
      <c r="N274" s="153"/>
      <c r="O274" s="153"/>
    </row>
    <row r="275" spans="2:15" ht="13.5">
      <c r="B275" s="153"/>
      <c r="K275" s="163"/>
      <c r="L275" s="153"/>
      <c r="M275" s="153"/>
      <c r="N275" s="153"/>
      <c r="O275" s="153"/>
    </row>
    <row r="276" spans="2:15" ht="13.5">
      <c r="B276" s="153"/>
      <c r="K276" s="163"/>
      <c r="L276" s="153"/>
      <c r="M276" s="153"/>
      <c r="N276" s="153"/>
      <c r="O276" s="153"/>
    </row>
    <row r="277" spans="2:15" ht="13.5">
      <c r="B277" s="153"/>
      <c r="K277" s="163"/>
      <c r="L277" s="153"/>
      <c r="M277" s="153"/>
      <c r="N277" s="153"/>
      <c r="O277" s="153"/>
    </row>
    <row r="278" spans="2:15" ht="13.5">
      <c r="B278" s="153"/>
      <c r="K278" s="163"/>
      <c r="L278" s="153"/>
      <c r="M278" s="153"/>
      <c r="N278" s="153"/>
      <c r="O278" s="153"/>
    </row>
    <row r="279" spans="2:15" ht="13.5">
      <c r="B279" s="153"/>
      <c r="K279" s="163"/>
      <c r="L279" s="153"/>
      <c r="M279" s="153"/>
      <c r="N279" s="153"/>
      <c r="O279" s="153"/>
    </row>
    <row r="280" spans="2:15" ht="13.5">
      <c r="B280" s="153"/>
      <c r="K280" s="163"/>
      <c r="L280" s="153"/>
      <c r="M280" s="153"/>
      <c r="N280" s="153"/>
      <c r="O280" s="153"/>
    </row>
    <row r="281" spans="2:15" ht="13.5">
      <c r="B281" s="153"/>
      <c r="K281" s="163"/>
      <c r="L281" s="153"/>
      <c r="M281" s="153"/>
      <c r="N281" s="153"/>
      <c r="O281" s="153"/>
    </row>
    <row r="282" spans="2:15" ht="13.5">
      <c r="B282" s="153"/>
      <c r="K282" s="163"/>
      <c r="L282" s="153"/>
      <c r="M282" s="153"/>
      <c r="N282" s="153"/>
      <c r="O282" s="153"/>
    </row>
    <row r="283" spans="2:15" ht="13.5">
      <c r="B283" s="153"/>
      <c r="K283" s="163"/>
      <c r="L283" s="153"/>
      <c r="M283" s="153"/>
      <c r="N283" s="153"/>
      <c r="O283" s="153"/>
    </row>
    <row r="284" spans="2:15" ht="13.5">
      <c r="B284" s="153"/>
      <c r="K284" s="163"/>
      <c r="L284" s="153"/>
      <c r="M284" s="153"/>
      <c r="N284" s="153"/>
      <c r="O284" s="153"/>
    </row>
    <row r="285" spans="2:15" ht="13.5">
      <c r="B285" s="153"/>
      <c r="K285" s="163"/>
      <c r="L285" s="153"/>
      <c r="M285" s="153"/>
      <c r="N285" s="153"/>
      <c r="O285" s="153"/>
    </row>
    <row r="286" spans="2:15" ht="13.5">
      <c r="B286" s="153"/>
      <c r="K286" s="163"/>
      <c r="L286" s="153"/>
      <c r="M286" s="153"/>
      <c r="N286" s="153"/>
      <c r="O286" s="153"/>
    </row>
    <row r="287" spans="2:15" ht="13.5">
      <c r="B287" s="153"/>
      <c r="K287" s="163"/>
      <c r="L287" s="153"/>
      <c r="M287" s="153"/>
      <c r="N287" s="153"/>
      <c r="O287" s="153"/>
    </row>
    <row r="288" spans="2:15" ht="13.5">
      <c r="B288" s="153"/>
      <c r="K288" s="163"/>
      <c r="L288" s="153"/>
      <c r="M288" s="153"/>
      <c r="N288" s="153"/>
      <c r="O288" s="153"/>
    </row>
    <row r="289" spans="2:15" ht="13.5">
      <c r="B289" s="153"/>
      <c r="K289" s="163"/>
      <c r="L289" s="153"/>
      <c r="M289" s="153"/>
      <c r="N289" s="153"/>
      <c r="O289" s="153"/>
    </row>
    <row r="290" spans="2:15" ht="13.5">
      <c r="B290" s="153"/>
      <c r="K290" s="163"/>
      <c r="L290" s="153"/>
      <c r="M290" s="153"/>
      <c r="N290" s="153"/>
      <c r="O290" s="153"/>
    </row>
    <row r="291" spans="2:15" ht="13.5">
      <c r="B291" s="153"/>
      <c r="K291" s="163"/>
      <c r="L291" s="153"/>
      <c r="M291" s="153"/>
      <c r="N291" s="153"/>
      <c r="O291" s="153"/>
    </row>
    <row r="292" spans="2:15" ht="13.5">
      <c r="B292" s="153"/>
      <c r="K292" s="163"/>
      <c r="L292" s="153"/>
      <c r="M292" s="153"/>
      <c r="N292" s="153"/>
      <c r="O292" s="153"/>
    </row>
    <row r="293" spans="2:15" ht="13.5">
      <c r="B293" s="153"/>
      <c r="K293" s="163"/>
      <c r="L293" s="153"/>
      <c r="M293" s="153"/>
      <c r="N293" s="153"/>
      <c r="O293" s="153"/>
    </row>
    <row r="294" spans="2:15" ht="13.5">
      <c r="B294" s="153"/>
      <c r="K294" s="163"/>
      <c r="L294" s="153"/>
      <c r="M294" s="153"/>
      <c r="N294" s="153"/>
      <c r="O294" s="153"/>
    </row>
    <row r="295" spans="2:15" ht="13.5">
      <c r="B295" s="153"/>
      <c r="K295" s="163"/>
      <c r="L295" s="153"/>
      <c r="M295" s="153"/>
      <c r="N295" s="153"/>
      <c r="O295" s="153"/>
    </row>
    <row r="296" spans="2:15" ht="13.5">
      <c r="B296" s="153"/>
      <c r="K296" s="163"/>
      <c r="L296" s="153"/>
      <c r="M296" s="153"/>
      <c r="N296" s="153"/>
      <c r="O296" s="153"/>
    </row>
    <row r="297" spans="2:15" ht="13.5">
      <c r="B297" s="153"/>
      <c r="K297" s="163"/>
      <c r="L297" s="153"/>
      <c r="M297" s="153"/>
      <c r="N297" s="153"/>
      <c r="O297" s="153"/>
    </row>
    <row r="298" spans="2:15" ht="13.5">
      <c r="B298" s="153"/>
      <c r="K298" s="163"/>
      <c r="L298" s="153"/>
      <c r="M298" s="153"/>
      <c r="N298" s="153"/>
      <c r="O298" s="153"/>
    </row>
    <row r="299" spans="2:15" ht="13.5">
      <c r="B299" s="153"/>
      <c r="K299" s="163"/>
      <c r="L299" s="153"/>
      <c r="M299" s="153"/>
      <c r="N299" s="153"/>
      <c r="O299" s="153"/>
    </row>
    <row r="300" spans="2:15" ht="13.5">
      <c r="B300" s="153"/>
      <c r="K300" s="163"/>
      <c r="L300" s="153"/>
      <c r="M300" s="153"/>
      <c r="N300" s="153"/>
      <c r="O300" s="153"/>
    </row>
    <row r="301" spans="2:15" ht="13.5">
      <c r="B301" s="153"/>
      <c r="K301" s="163"/>
      <c r="L301" s="153"/>
      <c r="M301" s="153"/>
      <c r="N301" s="153"/>
      <c r="O301" s="153"/>
    </row>
    <row r="302" spans="2:15" ht="13.5">
      <c r="B302" s="153"/>
      <c r="K302" s="163"/>
      <c r="L302" s="153"/>
      <c r="M302" s="153"/>
      <c r="N302" s="153"/>
      <c r="O302" s="153"/>
    </row>
    <row r="303" spans="2:15" ht="13.5">
      <c r="B303" s="153"/>
      <c r="K303" s="163"/>
      <c r="L303" s="153"/>
      <c r="M303" s="153"/>
      <c r="N303" s="153"/>
      <c r="O303" s="153"/>
    </row>
    <row r="304" spans="2:15" ht="13.5">
      <c r="B304" s="153"/>
      <c r="K304" s="163"/>
      <c r="L304" s="153"/>
      <c r="M304" s="153"/>
      <c r="N304" s="153"/>
      <c r="O304" s="153"/>
    </row>
    <row r="305" spans="2:15" ht="13.5">
      <c r="B305" s="153"/>
      <c r="K305" s="163"/>
      <c r="L305" s="153"/>
      <c r="M305" s="153"/>
      <c r="N305" s="153"/>
      <c r="O305" s="153"/>
    </row>
    <row r="306" spans="2:15" ht="13.5">
      <c r="B306" s="153"/>
      <c r="K306" s="163"/>
      <c r="L306" s="153"/>
      <c r="M306" s="153"/>
      <c r="N306" s="153"/>
      <c r="O306" s="153"/>
    </row>
    <row r="307" spans="2:15" ht="13.5">
      <c r="B307" s="153"/>
      <c r="K307" s="163"/>
      <c r="L307" s="153"/>
      <c r="M307" s="153"/>
      <c r="N307" s="153"/>
      <c r="O307" s="153"/>
    </row>
    <row r="308" spans="2:15" ht="13.5">
      <c r="B308" s="153"/>
      <c r="K308" s="163"/>
      <c r="L308" s="153"/>
      <c r="M308" s="153"/>
      <c r="N308" s="153"/>
      <c r="O308" s="153"/>
    </row>
    <row r="309" spans="2:15" ht="13.5">
      <c r="B309" s="153"/>
      <c r="K309" s="163"/>
      <c r="L309" s="153"/>
      <c r="M309" s="153"/>
      <c r="N309" s="153"/>
      <c r="O309" s="153"/>
    </row>
    <row r="310" spans="2:15" ht="13.5">
      <c r="B310" s="153"/>
      <c r="K310" s="163"/>
      <c r="L310" s="153"/>
      <c r="M310" s="153"/>
      <c r="N310" s="153"/>
      <c r="O310" s="153"/>
    </row>
    <row r="311" spans="2:15" ht="13.5">
      <c r="B311" s="153"/>
      <c r="K311" s="163"/>
      <c r="L311" s="153"/>
      <c r="M311" s="153"/>
      <c r="N311" s="153"/>
      <c r="O311" s="153"/>
    </row>
    <row r="312" spans="2:15" ht="13.5">
      <c r="B312" s="153"/>
      <c r="K312" s="163"/>
      <c r="L312" s="153"/>
      <c r="M312" s="153"/>
      <c r="N312" s="153"/>
      <c r="O312" s="153"/>
    </row>
    <row r="313" spans="2:15" ht="13.5">
      <c r="B313" s="153"/>
      <c r="K313" s="163"/>
      <c r="L313" s="153"/>
      <c r="M313" s="153"/>
      <c r="N313" s="153"/>
      <c r="O313" s="153"/>
    </row>
    <row r="314" spans="2:15" ht="13.5">
      <c r="B314" s="153"/>
      <c r="K314" s="163"/>
      <c r="L314" s="153"/>
      <c r="M314" s="153"/>
      <c r="N314" s="153"/>
      <c r="O314" s="153"/>
    </row>
    <row r="315" spans="2:15" ht="13.5">
      <c r="B315" s="153"/>
      <c r="K315" s="163"/>
      <c r="L315" s="153"/>
      <c r="M315" s="153"/>
      <c r="N315" s="153"/>
      <c r="O315" s="153"/>
    </row>
    <row r="316" spans="2:15" ht="13.5">
      <c r="B316" s="153"/>
      <c r="K316" s="163"/>
      <c r="L316" s="153"/>
      <c r="M316" s="153"/>
      <c r="N316" s="153"/>
      <c r="O316" s="153"/>
    </row>
    <row r="317" spans="2:15" ht="13.5">
      <c r="B317" s="153"/>
      <c r="K317" s="163"/>
      <c r="L317" s="153"/>
      <c r="M317" s="153"/>
      <c r="N317" s="153"/>
      <c r="O317" s="153"/>
    </row>
    <row r="318" spans="2:15" ht="13.5">
      <c r="B318" s="153"/>
      <c r="K318" s="163"/>
      <c r="L318" s="153"/>
      <c r="M318" s="153"/>
      <c r="N318" s="153"/>
      <c r="O318" s="153"/>
    </row>
    <row r="319" spans="2:15" ht="13.5">
      <c r="B319" s="153"/>
      <c r="K319" s="163"/>
      <c r="L319" s="153"/>
      <c r="M319" s="153"/>
      <c r="N319" s="153"/>
      <c r="O319" s="153"/>
    </row>
    <row r="320" spans="2:15" ht="13.5">
      <c r="B320" s="153"/>
      <c r="K320" s="163"/>
      <c r="L320" s="153"/>
      <c r="M320" s="153"/>
      <c r="N320" s="153"/>
      <c r="O320" s="153"/>
    </row>
    <row r="321" spans="2:15" ht="13.5">
      <c r="B321" s="153"/>
      <c r="K321" s="163"/>
      <c r="L321" s="153"/>
      <c r="M321" s="153"/>
      <c r="N321" s="153"/>
      <c r="O321" s="153"/>
    </row>
    <row r="322" spans="2:15" ht="13.5">
      <c r="B322" s="153"/>
      <c r="K322" s="163"/>
      <c r="L322" s="153"/>
      <c r="M322" s="153"/>
      <c r="N322" s="153"/>
      <c r="O322" s="153"/>
    </row>
    <row r="323" spans="2:15" ht="13.5">
      <c r="B323" s="153"/>
      <c r="K323" s="163"/>
      <c r="L323" s="153"/>
      <c r="M323" s="153"/>
      <c r="N323" s="153"/>
      <c r="O323" s="153"/>
    </row>
    <row r="324" spans="2:15" ht="13.5">
      <c r="B324" s="153"/>
      <c r="K324" s="163"/>
      <c r="L324" s="153"/>
      <c r="M324" s="153"/>
      <c r="N324" s="153"/>
      <c r="O324" s="153"/>
    </row>
    <row r="325" spans="2:15" ht="13.5">
      <c r="B325" s="153"/>
      <c r="K325" s="163"/>
      <c r="L325" s="153"/>
      <c r="M325" s="153"/>
      <c r="N325" s="153"/>
      <c r="O325" s="153"/>
    </row>
    <row r="326" spans="2:15" ht="13.5">
      <c r="B326" s="153"/>
      <c r="K326" s="163"/>
      <c r="L326" s="153"/>
      <c r="M326" s="153"/>
      <c r="N326" s="153"/>
      <c r="O326" s="153"/>
    </row>
    <row r="327" spans="2:15" ht="13.5">
      <c r="B327" s="153"/>
      <c r="K327" s="163"/>
      <c r="L327" s="153"/>
      <c r="M327" s="153"/>
      <c r="N327" s="153"/>
      <c r="O327" s="153"/>
    </row>
    <row r="328" spans="2:15" ht="13.5">
      <c r="B328" s="153"/>
      <c r="K328" s="163"/>
      <c r="L328" s="153"/>
      <c r="M328" s="153"/>
      <c r="N328" s="153"/>
      <c r="O328" s="153"/>
    </row>
    <row r="329" spans="2:15" ht="13.5">
      <c r="B329" s="153"/>
      <c r="K329" s="163"/>
      <c r="L329" s="153"/>
      <c r="M329" s="153"/>
      <c r="N329" s="153"/>
      <c r="O329" s="153"/>
    </row>
    <row r="330" spans="2:15" ht="13.5">
      <c r="B330" s="153"/>
      <c r="K330" s="163"/>
      <c r="L330" s="153"/>
      <c r="M330" s="153"/>
      <c r="N330" s="153"/>
      <c r="O330" s="153"/>
    </row>
    <row r="331" spans="2:15" ht="13.5">
      <c r="B331" s="153"/>
      <c r="K331" s="163"/>
      <c r="L331" s="153"/>
      <c r="M331" s="153"/>
      <c r="N331" s="153"/>
      <c r="O331" s="153"/>
    </row>
    <row r="332" spans="2:15" ht="13.5">
      <c r="B332" s="153"/>
      <c r="K332" s="163"/>
      <c r="L332" s="153"/>
      <c r="M332" s="153"/>
      <c r="N332" s="153"/>
      <c r="O332" s="153"/>
    </row>
    <row r="333" spans="2:15" ht="13.5">
      <c r="B333" s="153"/>
      <c r="K333" s="163"/>
      <c r="L333" s="153"/>
      <c r="M333" s="153"/>
      <c r="N333" s="153"/>
      <c r="O333" s="153"/>
    </row>
    <row r="334" spans="2:15" ht="13.5">
      <c r="B334" s="153"/>
      <c r="K334" s="163"/>
      <c r="L334" s="153"/>
      <c r="M334" s="153"/>
      <c r="N334" s="153"/>
      <c r="O334" s="153"/>
    </row>
    <row r="335" spans="2:15" ht="13.5">
      <c r="B335" s="153"/>
      <c r="K335" s="163"/>
      <c r="L335" s="153"/>
      <c r="M335" s="153"/>
      <c r="N335" s="153"/>
      <c r="O335" s="153"/>
    </row>
    <row r="336" spans="2:15" ht="13.5">
      <c r="B336" s="153"/>
      <c r="K336" s="163"/>
      <c r="L336" s="153"/>
      <c r="M336" s="153"/>
      <c r="N336" s="153"/>
      <c r="O336" s="153"/>
    </row>
    <row r="337" spans="2:15" ht="13.5">
      <c r="B337" s="153"/>
      <c r="K337" s="163"/>
      <c r="L337" s="153"/>
      <c r="M337" s="153"/>
      <c r="N337" s="153"/>
      <c r="O337" s="153"/>
    </row>
    <row r="338" spans="2:15" ht="13.5">
      <c r="B338" s="153"/>
      <c r="K338" s="163"/>
      <c r="L338" s="153"/>
      <c r="M338" s="153"/>
      <c r="N338" s="153"/>
      <c r="O338" s="153"/>
    </row>
    <row r="339" spans="2:15" ht="13.5">
      <c r="B339" s="153"/>
      <c r="K339" s="163"/>
      <c r="L339" s="153"/>
      <c r="M339" s="153"/>
      <c r="N339" s="153"/>
      <c r="O339" s="153"/>
    </row>
    <row r="340" spans="2:15" ht="13.5">
      <c r="B340" s="153"/>
      <c r="K340" s="163"/>
      <c r="L340" s="153"/>
      <c r="M340" s="153"/>
      <c r="N340" s="153"/>
      <c r="O340" s="153"/>
    </row>
    <row r="341" spans="2:15" ht="13.5">
      <c r="B341" s="153"/>
      <c r="K341" s="163"/>
      <c r="L341" s="153"/>
      <c r="M341" s="153"/>
      <c r="N341" s="153"/>
      <c r="O341" s="153"/>
    </row>
    <row r="342" spans="2:15" ht="13.5">
      <c r="B342" s="153"/>
      <c r="K342" s="163"/>
      <c r="L342" s="153"/>
      <c r="M342" s="153"/>
      <c r="N342" s="153"/>
      <c r="O342" s="153"/>
    </row>
    <row r="343" spans="2:15" ht="13.5">
      <c r="B343" s="153"/>
      <c r="K343" s="163"/>
      <c r="L343" s="153"/>
      <c r="M343" s="153"/>
      <c r="N343" s="153"/>
      <c r="O343" s="153"/>
    </row>
    <row r="344" spans="2:15" ht="13.5">
      <c r="B344" s="153"/>
      <c r="K344" s="163"/>
      <c r="L344" s="153"/>
      <c r="M344" s="153"/>
      <c r="N344" s="153"/>
      <c r="O344" s="153"/>
    </row>
    <row r="345" spans="2:15" ht="13.5">
      <c r="B345" s="153"/>
      <c r="K345" s="163"/>
      <c r="L345" s="153"/>
      <c r="M345" s="153"/>
      <c r="N345" s="153"/>
      <c r="O345" s="153"/>
    </row>
    <row r="346" spans="2:15" ht="13.5">
      <c r="B346" s="153"/>
      <c r="K346" s="163"/>
      <c r="L346" s="153"/>
      <c r="M346" s="153"/>
      <c r="N346" s="153"/>
      <c r="O346" s="153"/>
    </row>
    <row r="347" spans="2:15" ht="13.5">
      <c r="B347" s="153"/>
      <c r="K347" s="163"/>
      <c r="L347" s="153"/>
      <c r="M347" s="153"/>
      <c r="N347" s="153"/>
      <c r="O347" s="153"/>
    </row>
    <row r="348" spans="2:15" ht="13.5">
      <c r="B348" s="153"/>
      <c r="K348" s="163"/>
      <c r="L348" s="153"/>
      <c r="M348" s="153"/>
      <c r="N348" s="153"/>
      <c r="O348" s="153"/>
    </row>
    <row r="349" spans="2:15" ht="13.5">
      <c r="B349" s="153"/>
      <c r="K349" s="163"/>
      <c r="L349" s="153"/>
      <c r="M349" s="153"/>
      <c r="N349" s="153"/>
      <c r="O349" s="153"/>
    </row>
    <row r="350" spans="2:15" ht="13.5">
      <c r="B350" s="153"/>
      <c r="K350" s="163"/>
      <c r="L350" s="153"/>
      <c r="M350" s="153"/>
      <c r="N350" s="153"/>
      <c r="O350" s="153"/>
    </row>
    <row r="351" spans="2:15" ht="13.5">
      <c r="B351" s="153"/>
      <c r="K351" s="163"/>
      <c r="L351" s="153"/>
      <c r="M351" s="153"/>
      <c r="N351" s="153"/>
      <c r="O351" s="153"/>
    </row>
    <row r="352" spans="2:15" ht="13.5">
      <c r="B352" s="153"/>
      <c r="K352" s="163"/>
      <c r="L352" s="153"/>
      <c r="M352" s="153"/>
      <c r="N352" s="153"/>
      <c r="O352" s="153"/>
    </row>
    <row r="353" spans="2:15" ht="13.5">
      <c r="B353" s="153"/>
      <c r="K353" s="163"/>
      <c r="L353" s="153"/>
      <c r="M353" s="153"/>
      <c r="N353" s="153"/>
      <c r="O353" s="153"/>
    </row>
    <row r="354" spans="2:15" ht="13.5">
      <c r="B354" s="153"/>
      <c r="K354" s="163"/>
      <c r="L354" s="153"/>
      <c r="M354" s="153"/>
      <c r="N354" s="153"/>
      <c r="O354" s="153"/>
    </row>
    <row r="355" spans="2:15" ht="13.5">
      <c r="B355" s="153"/>
      <c r="K355" s="163"/>
      <c r="L355" s="153"/>
      <c r="M355" s="153"/>
      <c r="N355" s="153"/>
      <c r="O355" s="153"/>
    </row>
    <row r="356" spans="2:15" ht="13.5">
      <c r="B356" s="153"/>
      <c r="K356" s="163"/>
      <c r="L356" s="153"/>
      <c r="M356" s="153"/>
      <c r="N356" s="153"/>
      <c r="O356" s="153"/>
    </row>
    <row r="357" spans="2:15" ht="13.5">
      <c r="B357" s="153"/>
      <c r="K357" s="163"/>
      <c r="L357" s="153"/>
      <c r="M357" s="153"/>
      <c r="N357" s="153"/>
      <c r="O357" s="153"/>
    </row>
    <row r="358" spans="2:15" ht="13.5">
      <c r="B358" s="153"/>
      <c r="K358" s="163"/>
      <c r="L358" s="153"/>
      <c r="M358" s="153"/>
      <c r="N358" s="153"/>
      <c r="O358" s="153"/>
    </row>
    <row r="359" spans="2:15" ht="13.5">
      <c r="B359" s="153"/>
      <c r="K359" s="163"/>
      <c r="L359" s="153"/>
      <c r="M359" s="153"/>
      <c r="N359" s="153"/>
      <c r="O359" s="153"/>
    </row>
    <row r="360" spans="2:15" ht="13.5">
      <c r="B360" s="153"/>
      <c r="K360" s="163"/>
      <c r="L360" s="153"/>
      <c r="M360" s="153"/>
      <c r="N360" s="153"/>
      <c r="O360" s="153"/>
    </row>
    <row r="361" spans="2:15" ht="13.5">
      <c r="B361" s="153"/>
      <c r="K361" s="163"/>
      <c r="L361" s="153"/>
      <c r="M361" s="153"/>
      <c r="N361" s="153"/>
      <c r="O361" s="153"/>
    </row>
    <row r="362" spans="2:15" ht="13.5">
      <c r="B362" s="153"/>
      <c r="K362" s="163"/>
      <c r="L362" s="153"/>
      <c r="M362" s="153"/>
      <c r="N362" s="153"/>
      <c r="O362" s="153"/>
    </row>
    <row r="363" spans="2:15" ht="13.5">
      <c r="B363" s="153"/>
      <c r="K363" s="163"/>
      <c r="L363" s="153"/>
      <c r="M363" s="153"/>
      <c r="N363" s="153"/>
      <c r="O363" s="153"/>
    </row>
    <row r="364" spans="2:15" ht="13.5">
      <c r="B364" s="153"/>
      <c r="K364" s="163"/>
      <c r="L364" s="153"/>
      <c r="M364" s="153"/>
      <c r="N364" s="153"/>
      <c r="O364" s="153"/>
    </row>
    <row r="365" spans="2:15" ht="13.5">
      <c r="B365" s="153"/>
      <c r="K365" s="163"/>
      <c r="L365" s="153"/>
      <c r="M365" s="153"/>
      <c r="N365" s="153"/>
      <c r="O365" s="153"/>
    </row>
    <row r="366" spans="2:15" ht="13.5">
      <c r="B366" s="153"/>
      <c r="K366" s="163"/>
      <c r="L366" s="153"/>
      <c r="M366" s="153"/>
      <c r="N366" s="153"/>
      <c r="O366" s="153"/>
    </row>
    <row r="367" spans="2:15" ht="13.5">
      <c r="B367" s="153"/>
      <c r="K367" s="163"/>
      <c r="L367" s="153"/>
      <c r="M367" s="153"/>
      <c r="N367" s="153"/>
      <c r="O367" s="153"/>
    </row>
    <row r="368" spans="2:15" ht="13.5">
      <c r="B368" s="153"/>
      <c r="K368" s="163"/>
      <c r="L368" s="153"/>
      <c r="M368" s="153"/>
      <c r="N368" s="153"/>
      <c r="O368" s="153"/>
    </row>
    <row r="369" spans="2:15" ht="13.5">
      <c r="B369" s="153"/>
      <c r="K369" s="163"/>
      <c r="L369" s="153"/>
      <c r="M369" s="153"/>
      <c r="N369" s="153"/>
      <c r="O369" s="153"/>
    </row>
    <row r="370" spans="2:15" ht="13.5">
      <c r="B370" s="153"/>
      <c r="K370" s="163"/>
      <c r="L370" s="153"/>
      <c r="M370" s="153"/>
      <c r="N370" s="153"/>
      <c r="O370" s="153"/>
    </row>
    <row r="371" spans="2:15" ht="13.5">
      <c r="B371" s="153"/>
      <c r="K371" s="163"/>
      <c r="L371" s="153"/>
      <c r="M371" s="153"/>
      <c r="N371" s="153"/>
      <c r="O371" s="153"/>
    </row>
    <row r="372" spans="2:15" ht="13.5">
      <c r="B372" s="153"/>
      <c r="K372" s="163"/>
      <c r="L372" s="153"/>
      <c r="M372" s="153"/>
      <c r="N372" s="153"/>
      <c r="O372" s="153"/>
    </row>
    <row r="373" spans="2:15" ht="13.5">
      <c r="B373" s="153"/>
      <c r="K373" s="163"/>
      <c r="L373" s="153"/>
      <c r="M373" s="153"/>
      <c r="N373" s="153"/>
      <c r="O373" s="153"/>
    </row>
    <row r="374" spans="2:15" ht="13.5">
      <c r="B374" s="153"/>
      <c r="K374" s="163"/>
      <c r="L374" s="153"/>
      <c r="M374" s="153"/>
      <c r="N374" s="153"/>
      <c r="O374" s="153"/>
    </row>
    <row r="375" spans="2:15" ht="13.5">
      <c r="B375" s="153"/>
      <c r="K375" s="163"/>
      <c r="L375" s="153"/>
      <c r="M375" s="153"/>
      <c r="N375" s="153"/>
      <c r="O375" s="153"/>
    </row>
    <row r="376" spans="2:15" ht="13.5">
      <c r="B376" s="153"/>
      <c r="K376" s="163"/>
      <c r="L376" s="153"/>
      <c r="M376" s="153"/>
      <c r="N376" s="153"/>
      <c r="O376" s="153"/>
    </row>
    <row r="377" spans="2:15" ht="13.5">
      <c r="B377" s="153"/>
      <c r="K377" s="163"/>
      <c r="L377" s="153"/>
      <c r="M377" s="153"/>
      <c r="N377" s="153"/>
      <c r="O377" s="153"/>
    </row>
    <row r="378" spans="2:15" ht="13.5">
      <c r="B378" s="153"/>
      <c r="K378" s="163"/>
      <c r="L378" s="153"/>
      <c r="M378" s="153"/>
      <c r="N378" s="153"/>
      <c r="O378" s="153"/>
    </row>
    <row r="379" spans="2:15" ht="13.5">
      <c r="B379" s="153"/>
      <c r="K379" s="163"/>
      <c r="L379" s="153"/>
      <c r="M379" s="153"/>
      <c r="N379" s="153"/>
      <c r="O379" s="153"/>
    </row>
    <row r="380" spans="2:15" ht="13.5">
      <c r="B380" s="153"/>
      <c r="K380" s="163"/>
      <c r="L380" s="153"/>
      <c r="M380" s="153"/>
      <c r="N380" s="153"/>
      <c r="O380" s="153"/>
    </row>
    <row r="381" spans="2:15" ht="13.5">
      <c r="B381" s="153"/>
      <c r="K381" s="163"/>
      <c r="L381" s="153"/>
      <c r="M381" s="153"/>
      <c r="N381" s="153"/>
      <c r="O381" s="153"/>
    </row>
    <row r="382" spans="2:15" ht="13.5">
      <c r="B382" s="153"/>
      <c r="K382" s="163"/>
      <c r="L382" s="153"/>
      <c r="M382" s="153"/>
      <c r="N382" s="153"/>
      <c r="O382" s="153"/>
    </row>
    <row r="383" spans="2:15" ht="13.5">
      <c r="B383" s="153"/>
      <c r="K383" s="163"/>
      <c r="L383" s="153"/>
      <c r="M383" s="153"/>
      <c r="N383" s="153"/>
      <c r="O383" s="153"/>
    </row>
    <row r="384" spans="2:15" ht="13.5">
      <c r="B384" s="153"/>
      <c r="K384" s="163"/>
      <c r="L384" s="153"/>
      <c r="M384" s="153"/>
      <c r="N384" s="153"/>
      <c r="O384" s="153"/>
    </row>
    <row r="385" spans="2:15" ht="13.5">
      <c r="B385" s="153"/>
      <c r="K385" s="163"/>
      <c r="L385" s="153"/>
      <c r="M385" s="153"/>
      <c r="N385" s="153"/>
      <c r="O385" s="153"/>
    </row>
    <row r="386" spans="2:15" ht="13.5">
      <c r="B386" s="153"/>
      <c r="K386" s="163"/>
      <c r="L386" s="153"/>
      <c r="M386" s="153"/>
      <c r="N386" s="153"/>
      <c r="O386" s="153"/>
    </row>
    <row r="387" spans="2:15" ht="13.5">
      <c r="B387" s="153"/>
      <c r="K387" s="163"/>
      <c r="L387" s="153"/>
      <c r="M387" s="153"/>
      <c r="N387" s="153"/>
      <c r="O387" s="153"/>
    </row>
    <row r="388" spans="2:15" ht="13.5">
      <c r="B388" s="153"/>
      <c r="K388" s="163"/>
      <c r="L388" s="153"/>
      <c r="M388" s="153"/>
      <c r="N388" s="153"/>
      <c r="O388" s="153"/>
    </row>
    <row r="389" spans="2:15" ht="13.5">
      <c r="B389" s="153"/>
      <c r="K389" s="163"/>
      <c r="L389" s="153"/>
      <c r="M389" s="153"/>
      <c r="N389" s="153"/>
      <c r="O389" s="153"/>
    </row>
    <row r="390" spans="2:15" ht="13.5">
      <c r="B390" s="153"/>
      <c r="K390" s="163"/>
      <c r="L390" s="153"/>
      <c r="M390" s="153"/>
      <c r="N390" s="153"/>
      <c r="O390" s="153"/>
    </row>
    <row r="391" spans="2:15" ht="13.5">
      <c r="B391" s="153"/>
      <c r="K391" s="163"/>
      <c r="L391" s="153"/>
      <c r="M391" s="153"/>
      <c r="N391" s="153"/>
      <c r="O391" s="153"/>
    </row>
    <row r="392" spans="2:15" ht="13.5">
      <c r="B392" s="153"/>
      <c r="K392" s="163"/>
      <c r="L392" s="153"/>
      <c r="M392" s="153"/>
      <c r="N392" s="153"/>
      <c r="O392" s="153"/>
    </row>
    <row r="393" spans="2:15" ht="13.5">
      <c r="B393" s="153"/>
      <c r="K393" s="163"/>
      <c r="L393" s="153"/>
      <c r="M393" s="153"/>
      <c r="N393" s="153"/>
      <c r="O393" s="153"/>
    </row>
    <row r="394" spans="2:15" ht="13.5">
      <c r="B394" s="153"/>
      <c r="K394" s="163"/>
      <c r="L394" s="153"/>
      <c r="M394" s="153"/>
      <c r="N394" s="153"/>
      <c r="O394" s="153"/>
    </row>
    <row r="395" spans="2:15" ht="13.5">
      <c r="B395" s="153"/>
      <c r="K395" s="163"/>
      <c r="L395" s="153"/>
      <c r="M395" s="153"/>
      <c r="N395" s="153"/>
      <c r="O395" s="153"/>
    </row>
    <row r="396" spans="2:15" ht="13.5">
      <c r="B396" s="153"/>
      <c r="K396" s="163"/>
      <c r="L396" s="153"/>
      <c r="M396" s="153"/>
      <c r="N396" s="153"/>
      <c r="O396" s="153"/>
    </row>
    <row r="397" spans="2:15" ht="13.5">
      <c r="B397" s="153"/>
      <c r="K397" s="163"/>
      <c r="L397" s="153"/>
      <c r="M397" s="153"/>
      <c r="N397" s="153"/>
      <c r="O397" s="153"/>
    </row>
    <row r="398" spans="2:15" ht="13.5">
      <c r="B398" s="153"/>
      <c r="K398" s="163"/>
      <c r="L398" s="153"/>
      <c r="M398" s="153"/>
      <c r="N398" s="153"/>
      <c r="O398" s="153"/>
    </row>
    <row r="399" spans="2:15" ht="13.5">
      <c r="B399" s="153"/>
      <c r="K399" s="163"/>
      <c r="L399" s="153"/>
      <c r="M399" s="153"/>
      <c r="N399" s="153"/>
      <c r="O399" s="153"/>
    </row>
    <row r="400" spans="2:15" ht="13.5">
      <c r="B400" s="153"/>
      <c r="K400" s="163"/>
      <c r="L400" s="153"/>
      <c r="M400" s="153"/>
      <c r="N400" s="153"/>
      <c r="O400" s="153"/>
    </row>
    <row r="401" spans="2:15" ht="13.5">
      <c r="B401" s="153"/>
      <c r="K401" s="163"/>
      <c r="L401" s="153"/>
      <c r="M401" s="153"/>
      <c r="N401" s="153"/>
      <c r="O401" s="153"/>
    </row>
    <row r="402" spans="2:15" ht="13.5">
      <c r="B402" s="153"/>
      <c r="K402" s="163"/>
      <c r="L402" s="153"/>
      <c r="M402" s="153"/>
      <c r="N402" s="153"/>
      <c r="O402" s="153"/>
    </row>
    <row r="403" spans="2:15" ht="13.5">
      <c r="B403" s="153"/>
      <c r="K403" s="163"/>
      <c r="L403" s="153"/>
      <c r="M403" s="153"/>
      <c r="N403" s="153"/>
      <c r="O403" s="153"/>
    </row>
    <row r="404" spans="2:15" ht="13.5">
      <c r="B404" s="153"/>
      <c r="K404" s="163"/>
      <c r="L404" s="153"/>
      <c r="M404" s="153"/>
      <c r="N404" s="153"/>
      <c r="O404" s="153"/>
    </row>
    <row r="405" spans="2:15" ht="13.5">
      <c r="B405" s="153"/>
      <c r="K405" s="163"/>
      <c r="L405" s="153"/>
      <c r="M405" s="153"/>
      <c r="N405" s="153"/>
      <c r="O405" s="153"/>
    </row>
    <row r="406" spans="2:15" ht="13.5">
      <c r="B406" s="153"/>
      <c r="K406" s="163"/>
      <c r="L406" s="153"/>
      <c r="M406" s="153"/>
      <c r="N406" s="153"/>
      <c r="O406" s="153"/>
    </row>
    <row r="407" spans="2:15" ht="13.5">
      <c r="B407" s="153"/>
      <c r="K407" s="163"/>
      <c r="L407" s="153"/>
      <c r="M407" s="153"/>
      <c r="N407" s="153"/>
      <c r="O407" s="153"/>
    </row>
    <row r="408" spans="2:15" ht="13.5">
      <c r="B408" s="153"/>
      <c r="K408" s="163"/>
      <c r="L408" s="153"/>
      <c r="M408" s="153"/>
      <c r="N408" s="153"/>
      <c r="O408" s="153"/>
    </row>
    <row r="409" spans="2:15" ht="13.5">
      <c r="B409" s="153"/>
      <c r="K409" s="163"/>
      <c r="L409" s="153"/>
      <c r="M409" s="153"/>
      <c r="N409" s="153"/>
      <c r="O409" s="153"/>
    </row>
    <row r="410" spans="2:15" ht="13.5">
      <c r="B410" s="153"/>
      <c r="K410" s="163"/>
      <c r="L410" s="153"/>
      <c r="M410" s="153"/>
      <c r="N410" s="153"/>
      <c r="O410" s="153"/>
    </row>
    <row r="411" spans="2:15" ht="13.5">
      <c r="B411" s="153"/>
      <c r="K411" s="163"/>
      <c r="L411" s="153"/>
      <c r="M411" s="153"/>
      <c r="N411" s="153"/>
      <c r="O411" s="153"/>
    </row>
    <row r="412" spans="2:15" ht="13.5">
      <c r="B412" s="153"/>
      <c r="K412" s="163"/>
      <c r="L412" s="153"/>
      <c r="M412" s="153"/>
      <c r="N412" s="153"/>
      <c r="O412" s="153"/>
    </row>
    <row r="413" spans="2:15" ht="13.5">
      <c r="B413" s="153"/>
      <c r="K413" s="163"/>
      <c r="L413" s="153"/>
      <c r="M413" s="153"/>
      <c r="N413" s="153"/>
      <c r="O413" s="153"/>
    </row>
    <row r="414" spans="2:15" ht="13.5">
      <c r="B414" s="153"/>
      <c r="K414" s="163"/>
      <c r="L414" s="153"/>
      <c r="M414" s="153"/>
      <c r="N414" s="153"/>
      <c r="O414" s="153"/>
    </row>
    <row r="415" spans="2:15" ht="13.5">
      <c r="B415" s="153"/>
      <c r="K415" s="163"/>
      <c r="L415" s="153"/>
      <c r="M415" s="153"/>
      <c r="N415" s="153"/>
      <c r="O415" s="153"/>
    </row>
    <row r="416" spans="2:15" ht="13.5">
      <c r="B416" s="153"/>
      <c r="K416" s="163"/>
      <c r="L416" s="153"/>
      <c r="M416" s="153"/>
      <c r="N416" s="153"/>
      <c r="O416" s="153"/>
    </row>
    <row r="417" spans="2:15" ht="13.5">
      <c r="B417" s="153"/>
      <c r="K417" s="163"/>
      <c r="L417" s="153"/>
      <c r="M417" s="153"/>
      <c r="N417" s="153"/>
      <c r="O417" s="153"/>
    </row>
    <row r="418" spans="2:15" ht="13.5">
      <c r="B418" s="153"/>
      <c r="K418" s="163"/>
      <c r="L418" s="153"/>
      <c r="M418" s="153"/>
      <c r="N418" s="153"/>
      <c r="O418" s="153"/>
    </row>
    <row r="419" spans="2:15" ht="13.5">
      <c r="B419" s="153"/>
      <c r="K419" s="163"/>
      <c r="L419" s="153"/>
      <c r="M419" s="153"/>
      <c r="N419" s="153"/>
      <c r="O419" s="153"/>
    </row>
    <row r="420" spans="2:15" ht="13.5">
      <c r="B420" s="153"/>
      <c r="K420" s="163"/>
      <c r="L420" s="153"/>
      <c r="M420" s="153"/>
      <c r="N420" s="153"/>
      <c r="O420" s="153"/>
    </row>
    <row r="421" spans="2:15" ht="13.5">
      <c r="B421" s="153"/>
      <c r="K421" s="163"/>
      <c r="L421" s="153"/>
      <c r="M421" s="153"/>
      <c r="N421" s="153"/>
      <c r="O421" s="153"/>
    </row>
    <row r="422" spans="2:15" ht="13.5">
      <c r="B422" s="153"/>
      <c r="K422" s="163"/>
      <c r="L422" s="153"/>
      <c r="M422" s="153"/>
      <c r="N422" s="153"/>
      <c r="O422" s="153"/>
    </row>
    <row r="423" spans="2:15" ht="13.5">
      <c r="B423" s="153"/>
      <c r="K423" s="163"/>
      <c r="L423" s="153"/>
      <c r="M423" s="153"/>
      <c r="N423" s="153"/>
      <c r="O423" s="153"/>
    </row>
    <row r="424" spans="2:15" ht="13.5">
      <c r="B424" s="153"/>
      <c r="K424" s="163"/>
      <c r="L424" s="153"/>
      <c r="M424" s="153"/>
      <c r="N424" s="153"/>
      <c r="O424" s="153"/>
    </row>
    <row r="425" spans="2:15" ht="13.5">
      <c r="B425" s="153"/>
      <c r="K425" s="163"/>
      <c r="L425" s="153"/>
      <c r="M425" s="153"/>
      <c r="N425" s="153"/>
      <c r="O425" s="153"/>
    </row>
    <row r="426" spans="2:15" ht="13.5">
      <c r="B426" s="153"/>
      <c r="K426" s="163"/>
      <c r="L426" s="153"/>
      <c r="M426" s="153"/>
      <c r="N426" s="153"/>
      <c r="O426" s="153"/>
    </row>
    <row r="427" spans="2:15" ht="13.5">
      <c r="B427" s="153"/>
      <c r="K427" s="163"/>
      <c r="L427" s="153"/>
      <c r="M427" s="153"/>
      <c r="N427" s="153"/>
      <c r="O427" s="153"/>
    </row>
    <row r="428" spans="2:15" ht="13.5">
      <c r="B428" s="153"/>
      <c r="K428" s="163"/>
      <c r="L428" s="153"/>
      <c r="M428" s="153"/>
      <c r="N428" s="153"/>
      <c r="O428" s="153"/>
    </row>
    <row r="429" spans="2:15" ht="13.5">
      <c r="B429" s="153"/>
      <c r="K429" s="163"/>
      <c r="L429" s="153"/>
      <c r="M429" s="153"/>
      <c r="N429" s="153"/>
      <c r="O429" s="153"/>
    </row>
    <row r="430" spans="2:15" ht="13.5">
      <c r="B430" s="153"/>
      <c r="K430" s="163"/>
      <c r="L430" s="153"/>
      <c r="M430" s="153"/>
      <c r="N430" s="153"/>
      <c r="O430" s="153"/>
    </row>
    <row r="431" spans="2:15" ht="13.5">
      <c r="B431" s="153"/>
      <c r="K431" s="163"/>
      <c r="L431" s="153"/>
      <c r="M431" s="153"/>
      <c r="N431" s="153"/>
      <c r="O431" s="153"/>
    </row>
    <row r="432" spans="2:15" ht="13.5">
      <c r="B432" s="153"/>
      <c r="K432" s="163"/>
      <c r="L432" s="153"/>
      <c r="M432" s="153"/>
      <c r="N432" s="153"/>
      <c r="O432" s="153"/>
    </row>
    <row r="433" spans="2:15" ht="13.5">
      <c r="B433" s="153"/>
      <c r="K433" s="163"/>
      <c r="L433" s="153"/>
      <c r="M433" s="153"/>
      <c r="N433" s="153"/>
      <c r="O433" s="153"/>
    </row>
    <row r="434" spans="2:15" ht="13.5">
      <c r="B434" s="153"/>
      <c r="K434" s="163"/>
      <c r="L434" s="153"/>
      <c r="M434" s="153"/>
      <c r="N434" s="153"/>
      <c r="O434" s="153"/>
    </row>
    <row r="435" spans="2:15" ht="13.5">
      <c r="B435" s="153"/>
      <c r="K435" s="163"/>
      <c r="L435" s="153"/>
      <c r="M435" s="153"/>
      <c r="N435" s="153"/>
      <c r="O435" s="153"/>
    </row>
    <row r="436" spans="2:15" ht="13.5">
      <c r="B436" s="153"/>
      <c r="K436" s="163"/>
      <c r="L436" s="153"/>
      <c r="M436" s="153"/>
      <c r="N436" s="153"/>
      <c r="O436" s="153"/>
    </row>
    <row r="437" spans="2:15" ht="13.5">
      <c r="B437" s="153"/>
      <c r="K437" s="163"/>
      <c r="L437" s="153"/>
      <c r="M437" s="153"/>
      <c r="N437" s="153"/>
      <c r="O437" s="153"/>
    </row>
    <row r="438" spans="2:15" ht="13.5">
      <c r="B438" s="153"/>
      <c r="K438" s="163"/>
      <c r="L438" s="153"/>
      <c r="M438" s="153"/>
      <c r="N438" s="153"/>
      <c r="O438" s="153"/>
    </row>
    <row r="439" spans="2:15" ht="13.5">
      <c r="B439" s="153"/>
      <c r="K439" s="163"/>
      <c r="L439" s="153"/>
      <c r="M439" s="153"/>
      <c r="N439" s="153"/>
      <c r="O439" s="153"/>
    </row>
    <row r="440" spans="2:15" ht="13.5">
      <c r="B440" s="153"/>
      <c r="K440" s="163"/>
      <c r="L440" s="153"/>
      <c r="M440" s="153"/>
      <c r="N440" s="153"/>
      <c r="O440" s="153"/>
    </row>
    <row r="441" spans="2:15" ht="13.5">
      <c r="B441" s="153"/>
      <c r="K441" s="163"/>
      <c r="L441" s="153"/>
      <c r="M441" s="153"/>
      <c r="N441" s="153"/>
      <c r="O441" s="153"/>
    </row>
    <row r="442" spans="2:15" ht="13.5">
      <c r="B442" s="153"/>
      <c r="K442" s="163"/>
      <c r="L442" s="153"/>
      <c r="M442" s="153"/>
      <c r="N442" s="153"/>
      <c r="O442" s="153"/>
    </row>
    <row r="443" spans="2:15" ht="13.5">
      <c r="B443" s="153"/>
      <c r="K443" s="163"/>
      <c r="L443" s="153"/>
      <c r="M443" s="153"/>
      <c r="N443" s="153"/>
      <c r="O443" s="153"/>
    </row>
    <row r="444" spans="2:15" ht="13.5">
      <c r="B444" s="153"/>
      <c r="K444" s="163"/>
      <c r="L444" s="153"/>
      <c r="M444" s="153"/>
      <c r="N444" s="153"/>
      <c r="O444" s="153"/>
    </row>
    <row r="445" spans="2:15" ht="13.5">
      <c r="B445" s="153"/>
      <c r="K445" s="163"/>
      <c r="L445" s="153"/>
      <c r="M445" s="153"/>
      <c r="N445" s="153"/>
      <c r="O445" s="153"/>
    </row>
    <row r="446" spans="2:15" ht="13.5">
      <c r="B446" s="153"/>
      <c r="K446" s="163"/>
      <c r="L446" s="153"/>
      <c r="M446" s="153"/>
      <c r="N446" s="153"/>
      <c r="O446" s="153"/>
    </row>
    <row r="447" spans="2:15" ht="13.5">
      <c r="B447" s="153"/>
      <c r="K447" s="163"/>
      <c r="L447" s="153"/>
      <c r="M447" s="153"/>
      <c r="N447" s="153"/>
      <c r="O447" s="153"/>
    </row>
    <row r="448" spans="2:15" ht="13.5">
      <c r="B448" s="153"/>
      <c r="K448" s="163"/>
      <c r="L448" s="153"/>
      <c r="M448" s="153"/>
      <c r="N448" s="153"/>
      <c r="O448" s="153"/>
    </row>
    <row r="449" spans="2:15" ht="13.5">
      <c r="B449" s="153"/>
      <c r="K449" s="163"/>
      <c r="L449" s="153"/>
      <c r="M449" s="153"/>
      <c r="N449" s="153"/>
      <c r="O449" s="153"/>
    </row>
    <row r="450" spans="2:15" ht="13.5">
      <c r="B450" s="153"/>
      <c r="K450" s="163"/>
      <c r="L450" s="153"/>
      <c r="M450" s="153"/>
      <c r="N450" s="153"/>
      <c r="O450" s="153"/>
    </row>
    <row r="451" spans="2:15" ht="13.5">
      <c r="B451" s="153"/>
      <c r="K451" s="163"/>
      <c r="L451" s="153"/>
      <c r="M451" s="153"/>
      <c r="N451" s="153"/>
      <c r="O451" s="153"/>
    </row>
    <row r="452" spans="2:15" ht="13.5">
      <c r="B452" s="153"/>
      <c r="K452" s="163"/>
      <c r="L452" s="153"/>
      <c r="M452" s="153"/>
      <c r="N452" s="153"/>
      <c r="O452" s="153"/>
    </row>
    <row r="453" spans="2:15" ht="13.5">
      <c r="B453" s="153"/>
      <c r="K453" s="163"/>
      <c r="L453" s="153"/>
      <c r="M453" s="153"/>
      <c r="N453" s="153"/>
      <c r="O453" s="153"/>
    </row>
    <row r="454" spans="2:15" ht="13.5">
      <c r="B454" s="153"/>
      <c r="K454" s="163"/>
      <c r="L454" s="153"/>
      <c r="M454" s="153"/>
      <c r="N454" s="153"/>
      <c r="O454" s="153"/>
    </row>
    <row r="455" spans="2:15" ht="13.5">
      <c r="B455" s="153"/>
      <c r="K455" s="163"/>
      <c r="L455" s="153"/>
      <c r="M455" s="153"/>
      <c r="N455" s="153"/>
      <c r="O455" s="153"/>
    </row>
    <row r="456" spans="2:15" ht="13.5">
      <c r="B456" s="153"/>
      <c r="K456" s="163"/>
      <c r="L456" s="153"/>
      <c r="M456" s="153"/>
      <c r="N456" s="153"/>
      <c r="O456" s="153"/>
    </row>
    <row r="457" spans="2:15" ht="13.5">
      <c r="B457" s="153"/>
      <c r="K457" s="163"/>
      <c r="L457" s="153"/>
      <c r="M457" s="153"/>
      <c r="N457" s="153"/>
      <c r="O457" s="153"/>
    </row>
    <row r="458" spans="2:15" ht="13.5">
      <c r="B458" s="153"/>
      <c r="K458" s="163"/>
      <c r="L458" s="153"/>
      <c r="M458" s="153"/>
      <c r="N458" s="153"/>
      <c r="O458" s="153"/>
    </row>
    <row r="459" spans="2:15" ht="13.5">
      <c r="B459" s="153"/>
      <c r="K459" s="163"/>
      <c r="L459" s="153"/>
      <c r="M459" s="153"/>
      <c r="N459" s="153"/>
      <c r="O459" s="153"/>
    </row>
    <row r="460" spans="2:15" ht="13.5">
      <c r="B460" s="153"/>
      <c r="K460" s="163"/>
      <c r="L460" s="153"/>
      <c r="M460" s="153"/>
      <c r="N460" s="153"/>
      <c r="O460" s="153"/>
    </row>
    <row r="461" spans="2:15" ht="13.5">
      <c r="B461" s="153"/>
      <c r="K461" s="163"/>
      <c r="L461" s="153"/>
      <c r="M461" s="153"/>
      <c r="N461" s="153"/>
      <c r="O461" s="153"/>
    </row>
    <row r="462" spans="2:15" ht="13.5">
      <c r="B462" s="153"/>
      <c r="K462" s="163"/>
      <c r="L462" s="153"/>
      <c r="M462" s="153"/>
      <c r="N462" s="153"/>
      <c r="O462" s="153"/>
    </row>
    <row r="463" spans="2:15" ht="13.5">
      <c r="B463" s="153"/>
      <c r="K463" s="163"/>
      <c r="L463" s="153"/>
      <c r="M463" s="153"/>
      <c r="N463" s="153"/>
      <c r="O463" s="153"/>
    </row>
    <row r="464" spans="2:15" ht="13.5">
      <c r="B464" s="153"/>
      <c r="K464" s="163"/>
      <c r="L464" s="153"/>
      <c r="M464" s="153"/>
      <c r="N464" s="153"/>
      <c r="O464" s="153"/>
    </row>
    <row r="465" spans="2:15" ht="13.5">
      <c r="B465" s="153"/>
      <c r="K465" s="163"/>
      <c r="L465" s="153"/>
      <c r="M465" s="153"/>
      <c r="N465" s="153"/>
      <c r="O465" s="153"/>
    </row>
    <row r="466" spans="2:15" ht="13.5">
      <c r="B466" s="153"/>
      <c r="K466" s="163"/>
      <c r="L466" s="153"/>
      <c r="M466" s="153"/>
      <c r="N466" s="153"/>
      <c r="O466" s="153"/>
    </row>
    <row r="467" spans="2:15" ht="13.5">
      <c r="B467" s="153"/>
      <c r="K467" s="163"/>
      <c r="L467" s="153"/>
      <c r="M467" s="153"/>
      <c r="N467" s="153"/>
      <c r="O467" s="153"/>
    </row>
    <row r="468" spans="2:15" ht="13.5">
      <c r="B468" s="153"/>
      <c r="K468" s="163"/>
      <c r="L468" s="153"/>
      <c r="M468" s="153"/>
      <c r="N468" s="153"/>
      <c r="O468" s="153"/>
    </row>
    <row r="469" spans="2:15" ht="13.5">
      <c r="B469" s="153"/>
      <c r="K469" s="163"/>
      <c r="L469" s="153"/>
      <c r="M469" s="153"/>
      <c r="N469" s="153"/>
      <c r="O469" s="153"/>
    </row>
    <row r="470" spans="2:15" ht="13.5">
      <c r="B470" s="153"/>
      <c r="K470" s="163"/>
      <c r="L470" s="153"/>
      <c r="M470" s="153"/>
      <c r="N470" s="153"/>
      <c r="O470" s="153"/>
    </row>
    <row r="471" spans="2:15" ht="13.5">
      <c r="B471" s="153"/>
      <c r="K471" s="163"/>
      <c r="L471" s="153"/>
      <c r="M471" s="153"/>
      <c r="N471" s="153"/>
      <c r="O471" s="153"/>
    </row>
    <row r="472" spans="2:15" ht="13.5">
      <c r="B472" s="153"/>
      <c r="K472" s="163"/>
      <c r="L472" s="153"/>
      <c r="M472" s="153"/>
      <c r="N472" s="153"/>
      <c r="O472" s="153"/>
    </row>
    <row r="473" spans="2:15" ht="13.5">
      <c r="B473" s="153"/>
      <c r="K473" s="163"/>
      <c r="L473" s="153"/>
      <c r="M473" s="153"/>
      <c r="N473" s="153"/>
      <c r="O473" s="153"/>
    </row>
    <row r="474" spans="2:15" ht="13.5">
      <c r="B474" s="153"/>
      <c r="K474" s="163"/>
      <c r="L474" s="153"/>
      <c r="M474" s="153"/>
      <c r="N474" s="153"/>
      <c r="O474" s="153"/>
    </row>
    <row r="475" spans="2:15" ht="13.5">
      <c r="B475" s="153"/>
      <c r="K475" s="163"/>
      <c r="L475" s="153"/>
      <c r="M475" s="153"/>
      <c r="N475" s="153"/>
      <c r="O475" s="153"/>
    </row>
    <row r="476" spans="2:15" ht="13.5">
      <c r="B476" s="153"/>
      <c r="K476" s="163"/>
      <c r="L476" s="153"/>
      <c r="M476" s="153"/>
      <c r="N476" s="153"/>
      <c r="O476" s="153"/>
    </row>
    <row r="477" spans="2:15" ht="13.5">
      <c r="B477" s="153"/>
      <c r="K477" s="163"/>
      <c r="L477" s="153"/>
      <c r="M477" s="153"/>
      <c r="N477" s="153"/>
      <c r="O477" s="153"/>
    </row>
    <row r="478" spans="2:15" ht="13.5">
      <c r="B478" s="153"/>
      <c r="K478" s="163"/>
      <c r="L478" s="153"/>
      <c r="M478" s="153"/>
      <c r="N478" s="153"/>
      <c r="O478" s="153"/>
    </row>
    <row r="479" spans="2:15" ht="13.5">
      <c r="B479" s="153"/>
      <c r="K479" s="163"/>
      <c r="L479" s="153"/>
      <c r="M479" s="153"/>
      <c r="N479" s="153"/>
      <c r="O479" s="153"/>
    </row>
    <row r="480" spans="2:15" ht="13.5">
      <c r="B480" s="153"/>
      <c r="K480" s="163"/>
      <c r="L480" s="153"/>
      <c r="M480" s="153"/>
      <c r="N480" s="153"/>
      <c r="O480" s="153"/>
    </row>
    <row r="481" spans="2:15" ht="13.5">
      <c r="B481" s="153"/>
      <c r="K481" s="163"/>
      <c r="L481" s="153"/>
      <c r="M481" s="153"/>
      <c r="N481" s="153"/>
      <c r="O481" s="153"/>
    </row>
    <row r="482" spans="2:15" ht="13.5">
      <c r="B482" s="153"/>
      <c r="K482" s="163"/>
      <c r="L482" s="153"/>
      <c r="M482" s="153"/>
      <c r="N482" s="153"/>
      <c r="O482" s="153"/>
    </row>
    <row r="483" spans="2:15" ht="13.5">
      <c r="B483" s="153"/>
      <c r="K483" s="163"/>
      <c r="L483" s="153"/>
      <c r="M483" s="153"/>
      <c r="N483" s="153"/>
      <c r="O483" s="153"/>
    </row>
    <row r="484" spans="2:15" ht="13.5">
      <c r="B484" s="153"/>
      <c r="K484" s="163"/>
      <c r="L484" s="153"/>
      <c r="M484" s="153"/>
      <c r="N484" s="153"/>
      <c r="O484" s="153"/>
    </row>
    <row r="485" spans="2:15" ht="13.5">
      <c r="B485" s="153"/>
      <c r="K485" s="163"/>
      <c r="L485" s="153"/>
      <c r="M485" s="153"/>
      <c r="N485" s="153"/>
      <c r="O485" s="153"/>
    </row>
    <row r="486" spans="2:15" ht="13.5">
      <c r="B486" s="153"/>
      <c r="K486" s="163"/>
      <c r="L486" s="153"/>
      <c r="M486" s="153"/>
      <c r="N486" s="153"/>
      <c r="O486" s="153"/>
    </row>
    <row r="487" spans="2:15" ht="13.5">
      <c r="B487" s="153"/>
      <c r="K487" s="163"/>
      <c r="L487" s="153"/>
      <c r="M487" s="153"/>
      <c r="N487" s="153"/>
      <c r="O487" s="153"/>
    </row>
    <row r="488" spans="2:15" ht="13.5">
      <c r="B488" s="153"/>
      <c r="K488" s="163"/>
      <c r="L488" s="153"/>
      <c r="M488" s="153"/>
      <c r="N488" s="153"/>
      <c r="O488" s="153"/>
    </row>
    <row r="489" spans="2:15" ht="13.5">
      <c r="B489" s="153"/>
      <c r="K489" s="163"/>
      <c r="L489" s="153"/>
      <c r="M489" s="153"/>
      <c r="N489" s="153"/>
      <c r="O489" s="153"/>
    </row>
    <row r="490" spans="2:15" ht="13.5">
      <c r="B490" s="153"/>
      <c r="K490" s="163"/>
      <c r="L490" s="153"/>
      <c r="M490" s="153"/>
      <c r="N490" s="153"/>
      <c r="O490" s="153"/>
    </row>
    <row r="491" spans="2:15" ht="13.5">
      <c r="B491" s="153"/>
      <c r="K491" s="163"/>
      <c r="L491" s="153"/>
      <c r="M491" s="153"/>
      <c r="N491" s="153"/>
      <c r="O491" s="153"/>
    </row>
    <row r="492" spans="2:15" ht="13.5">
      <c r="B492" s="153"/>
      <c r="K492" s="163"/>
      <c r="L492" s="153"/>
      <c r="M492" s="153"/>
      <c r="N492" s="153"/>
      <c r="O492" s="153"/>
    </row>
    <row r="493" spans="2:15" ht="13.5">
      <c r="B493" s="153"/>
      <c r="K493" s="163"/>
      <c r="L493" s="153"/>
      <c r="M493" s="153"/>
      <c r="N493" s="153"/>
      <c r="O493" s="153"/>
    </row>
    <row r="494" spans="2:15" ht="13.5">
      <c r="B494" s="153"/>
      <c r="K494" s="163"/>
      <c r="L494" s="153"/>
      <c r="M494" s="153"/>
      <c r="N494" s="153"/>
      <c r="O494" s="153"/>
    </row>
    <row r="495" spans="2:15" ht="13.5">
      <c r="B495" s="153"/>
      <c r="K495" s="163"/>
      <c r="L495" s="153"/>
      <c r="M495" s="153"/>
      <c r="N495" s="153"/>
      <c r="O495" s="153"/>
    </row>
    <row r="496" spans="2:15" ht="13.5">
      <c r="B496" s="153"/>
      <c r="K496" s="163"/>
      <c r="L496" s="153"/>
      <c r="M496" s="153"/>
      <c r="N496" s="153"/>
      <c r="O496" s="153"/>
    </row>
    <row r="497" spans="2:15" ht="13.5">
      <c r="B497" s="153"/>
      <c r="K497" s="163"/>
      <c r="L497" s="153"/>
      <c r="M497" s="153"/>
      <c r="N497" s="153"/>
      <c r="O497" s="153"/>
    </row>
    <row r="498" spans="2:15" ht="13.5">
      <c r="B498" s="153"/>
      <c r="K498" s="163"/>
      <c r="L498" s="153"/>
      <c r="M498" s="153"/>
      <c r="N498" s="153"/>
      <c r="O498" s="153"/>
    </row>
    <row r="499" spans="2:15" ht="13.5">
      <c r="B499" s="153"/>
      <c r="K499" s="163"/>
      <c r="L499" s="153"/>
      <c r="M499" s="153"/>
      <c r="N499" s="153"/>
      <c r="O499" s="153"/>
    </row>
    <row r="500" spans="2:15" ht="13.5">
      <c r="B500" s="153"/>
      <c r="K500" s="163"/>
      <c r="L500" s="153"/>
      <c r="M500" s="153"/>
      <c r="N500" s="153"/>
      <c r="O500" s="153"/>
    </row>
    <row r="501" spans="2:15" ht="13.5">
      <c r="B501" s="153"/>
      <c r="K501" s="163"/>
      <c r="L501" s="153"/>
      <c r="M501" s="153"/>
      <c r="N501" s="153"/>
      <c r="O501" s="153"/>
    </row>
    <row r="502" spans="2:15" ht="13.5">
      <c r="B502" s="153"/>
      <c r="K502" s="163"/>
      <c r="L502" s="153"/>
      <c r="M502" s="153"/>
      <c r="N502" s="153"/>
      <c r="O502" s="153"/>
    </row>
    <row r="503" spans="2:15" ht="13.5">
      <c r="B503" s="153"/>
      <c r="K503" s="163"/>
      <c r="L503" s="153"/>
      <c r="M503" s="153"/>
      <c r="N503" s="153"/>
      <c r="O503" s="153"/>
    </row>
    <row r="504" spans="2:15" ht="13.5">
      <c r="B504" s="153"/>
      <c r="K504" s="163"/>
      <c r="L504" s="153"/>
      <c r="M504" s="153"/>
      <c r="N504" s="153"/>
      <c r="O504" s="153"/>
    </row>
    <row r="505" spans="2:15" ht="13.5">
      <c r="B505" s="153"/>
      <c r="K505" s="163"/>
      <c r="L505" s="153"/>
      <c r="M505" s="153"/>
      <c r="N505" s="153"/>
      <c r="O505" s="153"/>
    </row>
    <row r="506" spans="2:15" ht="13.5">
      <c r="B506" s="153"/>
      <c r="K506" s="163"/>
      <c r="L506" s="153"/>
      <c r="M506" s="153"/>
      <c r="N506" s="153"/>
      <c r="O506" s="153"/>
    </row>
    <row r="507" spans="2:15" ht="13.5">
      <c r="B507" s="153"/>
      <c r="K507" s="163"/>
      <c r="L507" s="153"/>
      <c r="M507" s="153"/>
      <c r="N507" s="153"/>
      <c r="O507" s="153"/>
    </row>
    <row r="508" spans="2:15" ht="13.5">
      <c r="B508" s="153"/>
      <c r="K508" s="163"/>
      <c r="L508" s="153"/>
      <c r="M508" s="153"/>
      <c r="N508" s="153"/>
      <c r="O508" s="153"/>
    </row>
    <row r="509" spans="2:15" ht="13.5">
      <c r="B509" s="153"/>
      <c r="K509" s="163"/>
      <c r="L509" s="153"/>
      <c r="M509" s="153"/>
      <c r="N509" s="153"/>
      <c r="O509" s="153"/>
    </row>
    <row r="510" spans="2:15" ht="13.5">
      <c r="B510" s="153"/>
      <c r="K510" s="163"/>
      <c r="L510" s="153"/>
      <c r="M510" s="153"/>
      <c r="N510" s="153"/>
      <c r="O510" s="153"/>
    </row>
    <row r="511" spans="2:15" ht="13.5">
      <c r="B511" s="153"/>
      <c r="K511" s="163"/>
      <c r="L511" s="153"/>
      <c r="M511" s="153"/>
      <c r="N511" s="153"/>
      <c r="O511" s="153"/>
    </row>
    <row r="512" spans="2:15" ht="13.5">
      <c r="B512" s="153"/>
      <c r="K512" s="163"/>
      <c r="L512" s="153"/>
      <c r="M512" s="153"/>
      <c r="N512" s="153"/>
      <c r="O512" s="153"/>
    </row>
    <row r="513" spans="2:15" ht="13.5">
      <c r="B513" s="153"/>
      <c r="K513" s="163"/>
      <c r="L513" s="153"/>
      <c r="M513" s="153"/>
      <c r="N513" s="153"/>
      <c r="O513" s="153"/>
    </row>
    <row r="514" spans="2:15" ht="13.5">
      <c r="B514" s="153"/>
      <c r="K514" s="163"/>
      <c r="L514" s="153"/>
      <c r="M514" s="153"/>
      <c r="N514" s="153"/>
      <c r="O514" s="153"/>
    </row>
    <row r="515" spans="2:15" ht="13.5">
      <c r="B515" s="153"/>
      <c r="K515" s="163"/>
      <c r="L515" s="153"/>
      <c r="M515" s="153"/>
      <c r="N515" s="153"/>
      <c r="O515" s="153"/>
    </row>
    <row r="516" spans="2:15" ht="13.5">
      <c r="B516" s="153"/>
      <c r="K516" s="163"/>
      <c r="L516" s="153"/>
      <c r="M516" s="153"/>
      <c r="N516" s="153"/>
      <c r="O516" s="153"/>
    </row>
    <row r="517" spans="2:15" ht="13.5">
      <c r="B517" s="153"/>
      <c r="K517" s="163"/>
      <c r="L517" s="153"/>
      <c r="M517" s="153"/>
      <c r="N517" s="153"/>
      <c r="O517" s="153"/>
    </row>
    <row r="518" spans="2:15" ht="13.5">
      <c r="B518" s="153"/>
      <c r="K518" s="163"/>
      <c r="L518" s="153"/>
      <c r="M518" s="153"/>
      <c r="N518" s="153"/>
      <c r="O518" s="153"/>
    </row>
    <row r="519" spans="2:15" ht="13.5">
      <c r="B519" s="153"/>
      <c r="K519" s="163"/>
      <c r="L519" s="153"/>
      <c r="M519" s="153"/>
      <c r="N519" s="153"/>
      <c r="O519" s="153"/>
    </row>
    <row r="520" spans="2:15" ht="13.5">
      <c r="B520" s="153"/>
      <c r="K520" s="163"/>
      <c r="L520" s="153"/>
      <c r="M520" s="153"/>
      <c r="N520" s="153"/>
      <c r="O520" s="153"/>
    </row>
    <row r="521" spans="2:15" ht="13.5">
      <c r="B521" s="153"/>
      <c r="K521" s="163"/>
      <c r="L521" s="153"/>
      <c r="M521" s="153"/>
      <c r="N521" s="153"/>
      <c r="O521" s="153"/>
    </row>
    <row r="522" spans="2:15" ht="13.5">
      <c r="B522" s="153"/>
      <c r="K522" s="163"/>
      <c r="L522" s="153"/>
      <c r="M522" s="153"/>
      <c r="N522" s="153"/>
      <c r="O522" s="153"/>
    </row>
    <row r="523" spans="2:15" ht="13.5">
      <c r="B523" s="153"/>
      <c r="K523" s="163"/>
      <c r="L523" s="153"/>
      <c r="M523" s="153"/>
      <c r="N523" s="153"/>
      <c r="O523" s="153"/>
    </row>
    <row r="524" spans="2:15" ht="13.5">
      <c r="B524" s="153"/>
      <c r="K524" s="163"/>
      <c r="L524" s="153"/>
      <c r="M524" s="153"/>
      <c r="N524" s="153"/>
      <c r="O524" s="153"/>
    </row>
    <row r="525" spans="2:15" ht="13.5">
      <c r="B525" s="153"/>
      <c r="K525" s="163"/>
      <c r="L525" s="153"/>
      <c r="M525" s="153"/>
      <c r="N525" s="153"/>
      <c r="O525" s="153"/>
    </row>
    <row r="526" spans="2:15" ht="13.5">
      <c r="B526" s="153"/>
      <c r="K526" s="163"/>
      <c r="L526" s="153"/>
      <c r="M526" s="153"/>
      <c r="N526" s="153"/>
      <c r="O526" s="153"/>
    </row>
    <row r="527" spans="2:15" ht="13.5">
      <c r="B527" s="153"/>
      <c r="K527" s="163"/>
      <c r="L527" s="153"/>
      <c r="M527" s="153"/>
      <c r="N527" s="153"/>
      <c r="O527" s="153"/>
    </row>
    <row r="528" spans="2:15" ht="13.5">
      <c r="B528" s="153"/>
      <c r="K528" s="163"/>
      <c r="L528" s="153"/>
      <c r="M528" s="153"/>
      <c r="N528" s="153"/>
      <c r="O528" s="153"/>
    </row>
    <row r="529" spans="2:15" ht="13.5">
      <c r="B529" s="153"/>
      <c r="K529" s="163"/>
      <c r="L529" s="153"/>
      <c r="M529" s="153"/>
      <c r="N529" s="153"/>
      <c r="O529" s="153"/>
    </row>
    <row r="530" spans="2:15" ht="13.5">
      <c r="B530" s="153"/>
      <c r="K530" s="163"/>
      <c r="L530" s="153"/>
      <c r="M530" s="153"/>
      <c r="N530" s="153"/>
      <c r="O530" s="153"/>
    </row>
    <row r="531" spans="2:15" ht="13.5">
      <c r="B531" s="153"/>
      <c r="K531" s="163"/>
      <c r="L531" s="153"/>
      <c r="M531" s="153"/>
      <c r="N531" s="153"/>
      <c r="O531" s="153"/>
    </row>
    <row r="532" spans="2:15" ht="13.5">
      <c r="B532" s="153"/>
      <c r="K532" s="163"/>
      <c r="L532" s="153"/>
      <c r="M532" s="153"/>
      <c r="N532" s="153"/>
      <c r="O532" s="153"/>
    </row>
    <row r="533" spans="2:15" ht="13.5">
      <c r="B533" s="153"/>
      <c r="K533" s="163"/>
      <c r="L533" s="153"/>
      <c r="M533" s="153"/>
      <c r="N533" s="153"/>
      <c r="O533" s="153"/>
    </row>
    <row r="534" spans="2:15" ht="13.5">
      <c r="B534" s="153"/>
      <c r="K534" s="163"/>
      <c r="L534" s="153"/>
      <c r="M534" s="153"/>
      <c r="N534" s="153"/>
      <c r="O534" s="153"/>
    </row>
    <row r="535" spans="2:15" ht="13.5">
      <c r="B535" s="153"/>
      <c r="K535" s="163"/>
      <c r="L535" s="153"/>
      <c r="M535" s="153"/>
      <c r="N535" s="153"/>
      <c r="O535" s="153"/>
    </row>
    <row r="536" spans="2:15" ht="13.5">
      <c r="B536" s="153"/>
      <c r="K536" s="163"/>
      <c r="L536" s="153"/>
      <c r="M536" s="153"/>
      <c r="N536" s="153"/>
      <c r="O536" s="153"/>
    </row>
    <row r="537" spans="2:15" ht="13.5">
      <c r="B537" s="153"/>
      <c r="K537" s="163"/>
      <c r="L537" s="153"/>
      <c r="M537" s="153"/>
      <c r="N537" s="153"/>
      <c r="O537" s="153"/>
    </row>
    <row r="538" spans="2:15" ht="13.5">
      <c r="B538" s="153"/>
      <c r="K538" s="163"/>
      <c r="L538" s="153"/>
      <c r="M538" s="153"/>
      <c r="N538" s="153"/>
      <c r="O538" s="153"/>
    </row>
    <row r="539" spans="2:15" ht="13.5">
      <c r="B539" s="153"/>
      <c r="K539" s="163"/>
      <c r="L539" s="153"/>
      <c r="M539" s="153"/>
      <c r="N539" s="153"/>
      <c r="O539" s="153"/>
    </row>
    <row r="540" spans="2:15" ht="13.5">
      <c r="B540" s="153"/>
      <c r="K540" s="163"/>
      <c r="L540" s="153"/>
      <c r="M540" s="153"/>
      <c r="N540" s="153"/>
      <c r="O540" s="153"/>
    </row>
    <row r="541" spans="2:15" ht="13.5">
      <c r="B541" s="153"/>
      <c r="K541" s="163"/>
      <c r="L541" s="153"/>
      <c r="M541" s="153"/>
      <c r="N541" s="153"/>
      <c r="O541" s="153"/>
    </row>
    <row r="542" spans="2:15" ht="13.5">
      <c r="B542" s="153"/>
      <c r="K542" s="163"/>
      <c r="L542" s="153"/>
      <c r="M542" s="153"/>
      <c r="N542" s="153"/>
      <c r="O542" s="153"/>
    </row>
    <row r="543" spans="2:15" ht="13.5">
      <c r="B543" s="153"/>
      <c r="K543" s="163"/>
      <c r="L543" s="153"/>
      <c r="M543" s="153"/>
      <c r="N543" s="153"/>
      <c r="O543" s="153"/>
    </row>
    <row r="544" spans="2:15" ht="13.5">
      <c r="B544" s="153"/>
      <c r="K544" s="163"/>
      <c r="L544" s="153"/>
      <c r="M544" s="153"/>
      <c r="N544" s="153"/>
      <c r="O544" s="153"/>
    </row>
    <row r="545" spans="2:15" ht="13.5">
      <c r="B545" s="153"/>
      <c r="K545" s="163"/>
      <c r="L545" s="153"/>
      <c r="M545" s="153"/>
      <c r="N545" s="153"/>
      <c r="O545" s="153"/>
    </row>
    <row r="546" spans="2:15" ht="13.5">
      <c r="B546" s="153"/>
      <c r="K546" s="163"/>
      <c r="L546" s="153"/>
      <c r="M546" s="153"/>
      <c r="N546" s="153"/>
      <c r="O546" s="153"/>
    </row>
    <row r="547" spans="2:15" ht="13.5">
      <c r="B547" s="153"/>
      <c r="K547" s="163"/>
      <c r="L547" s="153"/>
      <c r="M547" s="153"/>
      <c r="N547" s="153"/>
      <c r="O547" s="153"/>
    </row>
    <row r="548" spans="2:15" ht="13.5">
      <c r="B548" s="153"/>
      <c r="K548" s="163"/>
      <c r="L548" s="153"/>
      <c r="M548" s="153"/>
      <c r="N548" s="153"/>
      <c r="O548" s="153"/>
    </row>
    <row r="549" spans="2:15" ht="13.5">
      <c r="B549" s="153"/>
      <c r="K549" s="163"/>
      <c r="L549" s="153"/>
      <c r="M549" s="153"/>
      <c r="N549" s="153"/>
      <c r="O549" s="153"/>
    </row>
    <row r="550" spans="2:15" ht="13.5">
      <c r="B550" s="153"/>
      <c r="K550" s="163"/>
      <c r="L550" s="153"/>
      <c r="M550" s="153"/>
      <c r="N550" s="153"/>
      <c r="O550" s="153"/>
    </row>
    <row r="551" spans="2:15" ht="13.5">
      <c r="B551" s="153"/>
      <c r="K551" s="163"/>
      <c r="L551" s="153"/>
      <c r="M551" s="153"/>
      <c r="N551" s="153"/>
      <c r="O551" s="153"/>
    </row>
    <row r="552" spans="2:15" ht="13.5">
      <c r="B552" s="153"/>
      <c r="K552" s="163"/>
      <c r="L552" s="153"/>
      <c r="M552" s="153"/>
      <c r="N552" s="153"/>
      <c r="O552" s="153"/>
    </row>
    <row r="553" spans="2:15" ht="13.5">
      <c r="B553" s="153"/>
      <c r="K553" s="163"/>
      <c r="L553" s="153"/>
      <c r="M553" s="153"/>
      <c r="N553" s="153"/>
      <c r="O553" s="153"/>
    </row>
    <row r="554" spans="2:15" ht="13.5">
      <c r="B554" s="153"/>
      <c r="K554" s="163"/>
      <c r="L554" s="153"/>
      <c r="M554" s="153"/>
      <c r="N554" s="153"/>
      <c r="O554" s="153"/>
    </row>
    <row r="555" spans="2:15" ht="13.5">
      <c r="B555" s="153"/>
      <c r="K555" s="163"/>
      <c r="L555" s="153"/>
      <c r="M555" s="153"/>
      <c r="N555" s="153"/>
      <c r="O555" s="153"/>
    </row>
    <row r="556" spans="2:15" ht="13.5">
      <c r="B556" s="153"/>
      <c r="K556" s="163"/>
      <c r="L556" s="153"/>
      <c r="M556" s="153"/>
      <c r="N556" s="153"/>
      <c r="O556" s="153"/>
    </row>
    <row r="557" spans="2:15" ht="13.5">
      <c r="B557" s="153"/>
      <c r="K557" s="163"/>
      <c r="L557" s="153"/>
      <c r="M557" s="153"/>
      <c r="N557" s="153"/>
      <c r="O557" s="153"/>
    </row>
    <row r="558" spans="2:15" ht="13.5">
      <c r="B558" s="153"/>
      <c r="K558" s="163"/>
      <c r="L558" s="153"/>
      <c r="M558" s="153"/>
      <c r="N558" s="153"/>
      <c r="O558" s="153"/>
    </row>
    <row r="559" spans="2:15" ht="13.5">
      <c r="B559" s="153"/>
      <c r="K559" s="163"/>
      <c r="L559" s="153"/>
      <c r="M559" s="153"/>
      <c r="N559" s="153"/>
      <c r="O559" s="153"/>
    </row>
    <row r="560" spans="2:15" ht="13.5">
      <c r="B560" s="153"/>
      <c r="K560" s="163"/>
      <c r="L560" s="153"/>
      <c r="M560" s="153"/>
      <c r="N560" s="153"/>
      <c r="O560" s="153"/>
    </row>
    <row r="561" spans="2:15" ht="13.5">
      <c r="B561" s="153"/>
      <c r="K561" s="163"/>
      <c r="L561" s="153"/>
      <c r="M561" s="153"/>
      <c r="N561" s="153"/>
      <c r="O561" s="153"/>
    </row>
    <row r="562" spans="2:15" ht="13.5">
      <c r="B562" s="153"/>
      <c r="K562" s="163"/>
      <c r="L562" s="153"/>
      <c r="M562" s="153"/>
      <c r="N562" s="153"/>
      <c r="O562" s="153"/>
    </row>
    <row r="563" spans="2:15" ht="13.5">
      <c r="B563" s="153"/>
      <c r="K563" s="163"/>
      <c r="L563" s="153"/>
      <c r="M563" s="153"/>
      <c r="N563" s="153"/>
      <c r="O563" s="153"/>
    </row>
    <row r="564" spans="2:15" ht="13.5">
      <c r="B564" s="153"/>
      <c r="K564" s="163"/>
      <c r="L564" s="153"/>
      <c r="M564" s="153"/>
      <c r="N564" s="153"/>
      <c r="O564" s="153"/>
    </row>
    <row r="565" spans="2:15" ht="13.5">
      <c r="B565" s="153"/>
      <c r="K565" s="163"/>
      <c r="L565" s="153"/>
      <c r="M565" s="153"/>
      <c r="N565" s="153"/>
      <c r="O565" s="153"/>
    </row>
    <row r="566" spans="2:15" ht="13.5">
      <c r="B566" s="153"/>
      <c r="K566" s="163"/>
      <c r="L566" s="153"/>
      <c r="M566" s="153"/>
      <c r="N566" s="153"/>
      <c r="O566" s="153"/>
    </row>
    <row r="567" spans="2:15" ht="13.5">
      <c r="B567" s="153"/>
      <c r="K567" s="163"/>
      <c r="L567" s="153"/>
      <c r="M567" s="153"/>
      <c r="N567" s="153"/>
      <c r="O567" s="153"/>
    </row>
    <row r="568" spans="2:15" ht="13.5">
      <c r="B568" s="153"/>
      <c r="K568" s="163"/>
      <c r="L568" s="153"/>
      <c r="M568" s="153"/>
      <c r="N568" s="153"/>
      <c r="O568" s="153"/>
    </row>
    <row r="569" spans="2:15" ht="13.5">
      <c r="B569" s="153"/>
      <c r="K569" s="163"/>
      <c r="L569" s="153"/>
      <c r="M569" s="153"/>
      <c r="N569" s="153"/>
      <c r="O569" s="153"/>
    </row>
    <row r="570" spans="2:15" ht="13.5">
      <c r="B570" s="153"/>
      <c r="K570" s="163"/>
      <c r="L570" s="153"/>
      <c r="M570" s="153"/>
      <c r="N570" s="153"/>
      <c r="O570" s="153"/>
    </row>
    <row r="571" spans="2:15" ht="13.5">
      <c r="B571" s="153"/>
      <c r="K571" s="163"/>
      <c r="L571" s="153"/>
      <c r="M571" s="153"/>
      <c r="N571" s="153"/>
      <c r="O571" s="153"/>
    </row>
    <row r="572" spans="2:15" ht="13.5">
      <c r="B572" s="153"/>
      <c r="K572" s="163"/>
      <c r="L572" s="153"/>
      <c r="M572" s="153"/>
      <c r="N572" s="153"/>
      <c r="O572" s="153"/>
    </row>
    <row r="573" spans="2:15" ht="13.5">
      <c r="B573" s="153"/>
      <c r="K573" s="163"/>
      <c r="L573" s="153"/>
      <c r="M573" s="153"/>
      <c r="N573" s="153"/>
      <c r="O573" s="153"/>
    </row>
    <row r="574" spans="2:15" ht="13.5">
      <c r="B574" s="153"/>
      <c r="K574" s="163"/>
      <c r="L574" s="153"/>
      <c r="M574" s="153"/>
      <c r="N574" s="153"/>
      <c r="O574" s="153"/>
    </row>
    <row r="575" spans="2:15" ht="13.5">
      <c r="B575" s="153"/>
      <c r="K575" s="163"/>
      <c r="L575" s="153"/>
      <c r="M575" s="153"/>
      <c r="N575" s="153"/>
      <c r="O575" s="153"/>
    </row>
    <row r="576" spans="2:15" ht="13.5">
      <c r="B576" s="153"/>
      <c r="K576" s="163"/>
      <c r="L576" s="153"/>
      <c r="M576" s="153"/>
      <c r="N576" s="153"/>
      <c r="O576" s="153"/>
    </row>
    <row r="577" spans="2:15" ht="13.5">
      <c r="B577" s="153"/>
      <c r="K577" s="163"/>
      <c r="L577" s="153"/>
      <c r="M577" s="153"/>
      <c r="N577" s="153"/>
      <c r="O577" s="153"/>
    </row>
    <row r="578" spans="2:15" ht="13.5">
      <c r="B578" s="153"/>
      <c r="K578" s="163"/>
      <c r="L578" s="153"/>
      <c r="M578" s="153"/>
      <c r="N578" s="153"/>
      <c r="O578" s="153"/>
    </row>
    <row r="579" spans="2:15" ht="13.5">
      <c r="B579" s="153"/>
      <c r="K579" s="163"/>
      <c r="L579" s="153"/>
      <c r="M579" s="153"/>
      <c r="N579" s="153"/>
      <c r="O579" s="153"/>
    </row>
    <row r="580" spans="2:15" ht="13.5">
      <c r="B580" s="153"/>
      <c r="K580" s="163"/>
      <c r="L580" s="153"/>
      <c r="M580" s="153"/>
      <c r="N580" s="153"/>
      <c r="O580" s="153"/>
    </row>
    <row r="581" spans="2:15" ht="13.5">
      <c r="B581" s="153"/>
      <c r="K581" s="163"/>
      <c r="L581" s="153"/>
      <c r="M581" s="153"/>
      <c r="N581" s="153"/>
      <c r="O581" s="153"/>
    </row>
    <row r="582" spans="2:15" ht="13.5">
      <c r="B582" s="153"/>
      <c r="K582" s="163"/>
      <c r="L582" s="153"/>
      <c r="M582" s="153"/>
      <c r="N582" s="153"/>
      <c r="O582" s="153"/>
    </row>
    <row r="583" spans="2:15" ht="13.5">
      <c r="B583" s="153"/>
      <c r="K583" s="163"/>
      <c r="L583" s="153"/>
      <c r="M583" s="153"/>
      <c r="N583" s="153"/>
      <c r="O583" s="153"/>
    </row>
    <row r="584" spans="2:15" ht="13.5">
      <c r="B584" s="153"/>
      <c r="K584" s="163"/>
      <c r="L584" s="153"/>
      <c r="M584" s="153"/>
      <c r="N584" s="153"/>
      <c r="O584" s="153"/>
    </row>
    <row r="585" spans="2:15" ht="13.5">
      <c r="B585" s="153"/>
      <c r="K585" s="163"/>
      <c r="L585" s="153"/>
      <c r="M585" s="153"/>
      <c r="N585" s="153"/>
      <c r="O585" s="153"/>
    </row>
    <row r="586" ht="13.5">
      <c r="B586" s="153"/>
    </row>
    <row r="587" ht="13.5">
      <c r="B587" s="153"/>
    </row>
    <row r="588" ht="13.5">
      <c r="B588" s="153"/>
    </row>
    <row r="589" ht="13.5">
      <c r="B589" s="153"/>
    </row>
    <row r="590" ht="13.5">
      <c r="B590" s="153"/>
    </row>
    <row r="591" ht="13.5">
      <c r="B591" s="153"/>
    </row>
    <row r="592" ht="13.5">
      <c r="B592" s="153"/>
    </row>
    <row r="593" ht="13.5">
      <c r="B593" s="153"/>
    </row>
    <row r="594" ht="13.5">
      <c r="B594" s="153"/>
    </row>
    <row r="595" ht="13.5">
      <c r="B595" s="153"/>
    </row>
    <row r="596" ht="13.5">
      <c r="B596" s="153"/>
    </row>
    <row r="597" ht="13.5">
      <c r="B597" s="153"/>
    </row>
    <row r="598" ht="13.5">
      <c r="B598" s="153"/>
    </row>
  </sheetData>
  <printOptions/>
  <pageMargins left="0.5" right="0.75" top="0.44" bottom="0.55" header="0.31496062992125984" footer="0.1968503937007874"/>
  <pageSetup fitToHeight="1" fitToWidth="1" horizontalDpi="300" verticalDpi="300" orientation="landscape" paperSize="9" scale="92" r:id="rId1"/>
  <headerFooter alignWithMargins="0">
    <oddHeader>&amp;C
</oddHeader>
  </headerFooter>
  <colBreaks count="1" manualBreakCount="1">
    <brk id="12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36"/>
  <sheetViews>
    <sheetView view="pageBreakPreview" zoomScaleSheetLayoutView="10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23" sqref="C23"/>
    </sheetView>
  </sheetViews>
  <sheetFormatPr defaultColWidth="9.00390625" defaultRowHeight="12" customHeight="1"/>
  <cols>
    <col min="1" max="1" width="35.375" style="174" customWidth="1"/>
    <col min="2" max="2" width="10.75390625" style="174" customWidth="1"/>
    <col min="3" max="3" width="12.75390625" style="174" customWidth="1"/>
    <col min="4" max="4" width="11.875" style="174" customWidth="1"/>
    <col min="5" max="5" width="9.75390625" style="175" bestFit="1" customWidth="1"/>
    <col min="6" max="6" width="12.375" style="175" customWidth="1"/>
    <col min="7" max="7" width="9.00390625" style="175" customWidth="1"/>
    <col min="8" max="8" width="15.00390625" style="174" customWidth="1"/>
    <col min="9" max="16384" width="13.875" style="174" customWidth="1"/>
  </cols>
  <sheetData>
    <row r="1" spans="7:8" ht="16.5" customHeight="1">
      <c r="G1" s="261" t="s">
        <v>135</v>
      </c>
      <c r="H1" s="261"/>
    </row>
    <row r="3" spans="1:27" ht="25.5" customHeight="1">
      <c r="A3" s="260" t="s">
        <v>127</v>
      </c>
      <c r="B3" s="260"/>
      <c r="C3" s="260"/>
      <c r="D3" s="260"/>
      <c r="E3" s="260"/>
      <c r="F3" s="260"/>
      <c r="G3" s="260"/>
      <c r="H3" s="260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</row>
    <row r="4" spans="1:27" ht="10.5" customHeight="1">
      <c r="A4" s="177" t="s">
        <v>158</v>
      </c>
      <c r="B4" s="177"/>
      <c r="C4" s="177"/>
      <c r="D4" s="177"/>
      <c r="E4" s="177"/>
      <c r="F4" s="177"/>
      <c r="G4" s="177"/>
      <c r="H4" s="177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</row>
    <row r="5" spans="1:8" ht="30" customHeight="1">
      <c r="A5" s="178"/>
      <c r="B5" s="93"/>
      <c r="C5" s="84"/>
      <c r="D5" s="85"/>
      <c r="E5" s="179"/>
      <c r="F5" s="179"/>
      <c r="G5" s="179"/>
      <c r="H5" s="84"/>
    </row>
    <row r="6" spans="1:8" ht="13.5">
      <c r="A6" s="180"/>
      <c r="B6" s="181" t="s">
        <v>73</v>
      </c>
      <c r="C6" s="182"/>
      <c r="D6" s="183"/>
      <c r="E6" s="184"/>
      <c r="F6" s="185"/>
      <c r="G6" s="185"/>
      <c r="H6" s="186"/>
    </row>
    <row r="7" spans="1:8" ht="27">
      <c r="A7" s="187" t="s">
        <v>74</v>
      </c>
      <c r="B7" s="188" t="s">
        <v>75</v>
      </c>
      <c r="C7" s="188" t="s">
        <v>76</v>
      </c>
      <c r="D7" s="188" t="s">
        <v>77</v>
      </c>
      <c r="E7" s="189" t="s">
        <v>78</v>
      </c>
      <c r="F7" s="190" t="s">
        <v>109</v>
      </c>
      <c r="G7" s="190" t="s">
        <v>110</v>
      </c>
      <c r="H7" s="191" t="s">
        <v>79</v>
      </c>
    </row>
    <row r="8" spans="1:8" ht="12" customHeight="1">
      <c r="A8" s="192" t="s">
        <v>80</v>
      </c>
      <c r="B8" s="193"/>
      <c r="C8" s="193"/>
      <c r="D8" s="193"/>
      <c r="E8" s="193"/>
      <c r="F8" s="193"/>
      <c r="G8" s="193"/>
      <c r="H8" s="194"/>
    </row>
    <row r="9" spans="1:8" ht="12" customHeight="1">
      <c r="A9" s="76" t="s">
        <v>98</v>
      </c>
      <c r="B9" s="195">
        <v>0.66</v>
      </c>
      <c r="C9" s="195">
        <v>0.67</v>
      </c>
      <c r="D9" s="195">
        <v>0.66</v>
      </c>
      <c r="E9" s="195">
        <v>1.99</v>
      </c>
      <c r="F9" s="196">
        <v>53</v>
      </c>
      <c r="G9" s="197">
        <v>0.092</v>
      </c>
      <c r="H9" s="198">
        <v>25233</v>
      </c>
    </row>
    <row r="10" spans="1:8" ht="12" customHeight="1">
      <c r="A10" s="76" t="s">
        <v>94</v>
      </c>
      <c r="B10" s="195">
        <v>0.33</v>
      </c>
      <c r="C10" s="195">
        <v>0.33</v>
      </c>
      <c r="D10" s="195">
        <v>0.33</v>
      </c>
      <c r="E10" s="195">
        <v>0.99</v>
      </c>
      <c r="F10" s="196">
        <v>53</v>
      </c>
      <c r="G10" s="197">
        <v>0.092</v>
      </c>
      <c r="H10" s="198">
        <v>25233</v>
      </c>
    </row>
    <row r="11" spans="1:8" ht="12" customHeight="1">
      <c r="A11" s="199" t="s">
        <v>152</v>
      </c>
      <c r="B11" s="195">
        <v>0</v>
      </c>
      <c r="C11" s="195">
        <v>1</v>
      </c>
      <c r="D11" s="195">
        <v>0</v>
      </c>
      <c r="E11" s="195">
        <v>1</v>
      </c>
      <c r="F11" s="196">
        <v>47</v>
      </c>
      <c r="G11" s="197">
        <v>0.092</v>
      </c>
      <c r="H11" s="200">
        <v>21942</v>
      </c>
    </row>
    <row r="12" spans="1:8" ht="12" customHeight="1">
      <c r="A12" s="199" t="s">
        <v>153</v>
      </c>
      <c r="B12" s="195">
        <v>0</v>
      </c>
      <c r="C12" s="195">
        <v>1</v>
      </c>
      <c r="D12" s="195">
        <v>3</v>
      </c>
      <c r="E12" s="195">
        <v>3</v>
      </c>
      <c r="F12" s="196">
        <v>46</v>
      </c>
      <c r="G12" s="197">
        <v>0.092</v>
      </c>
      <c r="H12" s="200">
        <v>21942</v>
      </c>
    </row>
    <row r="13" spans="1:8" ht="12" customHeight="1">
      <c r="A13" s="199" t="s">
        <v>128</v>
      </c>
      <c r="B13" s="195">
        <v>7</v>
      </c>
      <c r="C13" s="195">
        <v>11.3</v>
      </c>
      <c r="D13" s="195">
        <v>7</v>
      </c>
      <c r="E13" s="195">
        <v>26.3</v>
      </c>
      <c r="F13" s="196">
        <v>37</v>
      </c>
      <c r="G13" s="197">
        <v>0.092</v>
      </c>
      <c r="H13" s="200">
        <v>19080</v>
      </c>
    </row>
    <row r="14" spans="1:8" ht="12" customHeight="1">
      <c r="A14" s="199" t="s">
        <v>129</v>
      </c>
      <c r="B14" s="195">
        <v>1.95</v>
      </c>
      <c r="C14" s="195">
        <v>9.12</v>
      </c>
      <c r="D14" s="195">
        <v>6</v>
      </c>
      <c r="E14" s="195">
        <v>17.07</v>
      </c>
      <c r="F14" s="196">
        <v>38</v>
      </c>
      <c r="G14" s="197">
        <v>0.092</v>
      </c>
      <c r="H14" s="200">
        <v>19080</v>
      </c>
    </row>
    <row r="15" spans="1:8" ht="12" customHeight="1">
      <c r="A15" s="201" t="s">
        <v>130</v>
      </c>
      <c r="B15" s="195">
        <v>0.2</v>
      </c>
      <c r="C15" s="195">
        <v>0.08</v>
      </c>
      <c r="D15" s="195">
        <v>1</v>
      </c>
      <c r="E15" s="195">
        <v>1.28</v>
      </c>
      <c r="F15" s="202">
        <v>36</v>
      </c>
      <c r="G15" s="197">
        <v>0.092</v>
      </c>
      <c r="H15" s="200">
        <v>19080</v>
      </c>
    </row>
    <row r="16" spans="1:8" ht="12" customHeight="1">
      <c r="A16" s="201" t="s">
        <v>95</v>
      </c>
      <c r="B16" s="203">
        <v>0.333</v>
      </c>
      <c r="C16" s="203">
        <v>0.333</v>
      </c>
      <c r="D16" s="203">
        <v>2.04</v>
      </c>
      <c r="E16" s="204">
        <v>2.706</v>
      </c>
      <c r="F16" s="196">
        <v>36</v>
      </c>
      <c r="G16" s="197">
        <v>0.092</v>
      </c>
      <c r="H16" s="200"/>
    </row>
    <row r="17" spans="1:8" ht="12" customHeight="1">
      <c r="A17" s="76" t="s">
        <v>96</v>
      </c>
      <c r="B17" s="195">
        <v>0.2</v>
      </c>
      <c r="C17" s="195">
        <v>0.2</v>
      </c>
      <c r="D17" s="195">
        <v>0.2</v>
      </c>
      <c r="E17" s="195">
        <v>0.6</v>
      </c>
      <c r="F17" s="196">
        <v>38</v>
      </c>
      <c r="G17" s="197">
        <v>0.092</v>
      </c>
      <c r="H17" s="200">
        <v>19080</v>
      </c>
    </row>
    <row r="18" spans="1:8" ht="12" customHeight="1">
      <c r="A18" s="76" t="s">
        <v>100</v>
      </c>
      <c r="B18" s="195">
        <v>0.5</v>
      </c>
      <c r="C18" s="195">
        <v>0.5</v>
      </c>
      <c r="D18" s="195">
        <v>0.5</v>
      </c>
      <c r="E18" s="195">
        <v>1.5</v>
      </c>
      <c r="F18" s="196">
        <v>36</v>
      </c>
      <c r="G18" s="197">
        <v>0.092</v>
      </c>
      <c r="H18" s="200">
        <v>18603</v>
      </c>
    </row>
    <row r="19" spans="1:8" ht="12" customHeight="1">
      <c r="A19" s="76" t="s">
        <v>99</v>
      </c>
      <c r="B19" s="195">
        <v>0.5</v>
      </c>
      <c r="C19" s="195">
        <v>0.5</v>
      </c>
      <c r="D19" s="195">
        <v>0.5</v>
      </c>
      <c r="E19" s="195">
        <v>1.5</v>
      </c>
      <c r="F19" s="196">
        <v>36</v>
      </c>
      <c r="G19" s="197">
        <v>0.092</v>
      </c>
      <c r="H19" s="200">
        <v>22500</v>
      </c>
    </row>
    <row r="20" spans="1:8" ht="12" customHeight="1">
      <c r="A20" s="201" t="s">
        <v>97</v>
      </c>
      <c r="B20" s="203">
        <v>1.65</v>
      </c>
      <c r="C20" s="203">
        <v>2.97</v>
      </c>
      <c r="D20" s="203">
        <v>0.66</v>
      </c>
      <c r="E20" s="195">
        <v>5.28</v>
      </c>
      <c r="F20" s="196">
        <v>25</v>
      </c>
      <c r="G20" s="197">
        <v>0.092</v>
      </c>
      <c r="H20" s="200"/>
    </row>
    <row r="21" spans="1:8" ht="12" customHeight="1">
      <c r="A21" s="205" t="s">
        <v>145</v>
      </c>
      <c r="B21" s="206">
        <v>2.638</v>
      </c>
      <c r="C21" s="206">
        <v>4.338</v>
      </c>
      <c r="D21" s="206">
        <v>6.258</v>
      </c>
      <c r="E21" s="195">
        <v>13.234</v>
      </c>
      <c r="F21" s="207">
        <v>23</v>
      </c>
      <c r="G21" s="197">
        <v>0.092</v>
      </c>
      <c r="H21" s="208"/>
    </row>
    <row r="22" spans="1:8" s="214" customFormat="1" ht="12" customHeight="1">
      <c r="A22" s="209" t="s">
        <v>10</v>
      </c>
      <c r="B22" s="210">
        <v>15.960999999999999</v>
      </c>
      <c r="C22" s="210">
        <f>SUM(C9:C21)</f>
        <v>32.340999999999994</v>
      </c>
      <c r="D22" s="210">
        <v>28.148</v>
      </c>
      <c r="E22" s="210">
        <v>76.45</v>
      </c>
      <c r="F22" s="211"/>
      <c r="G22" s="212"/>
      <c r="H22" s="213"/>
    </row>
    <row r="23" spans="1:8" s="220" customFormat="1" ht="12" customHeight="1">
      <c r="A23" s="215"/>
      <c r="B23" s="216"/>
      <c r="C23" s="216"/>
      <c r="D23" s="216"/>
      <c r="E23" s="217"/>
      <c r="F23" s="218"/>
      <c r="G23" s="219"/>
      <c r="H23" s="219"/>
    </row>
    <row r="24" spans="1:8" ht="12" customHeight="1">
      <c r="A24" s="221" t="s">
        <v>81</v>
      </c>
      <c r="B24" s="222"/>
      <c r="C24" s="222"/>
      <c r="D24" s="222"/>
      <c r="E24" s="222"/>
      <c r="F24" s="223"/>
      <c r="G24" s="222"/>
      <c r="H24" s="224"/>
    </row>
    <row r="25" spans="1:8" ht="12" customHeight="1">
      <c r="A25" s="199" t="s">
        <v>153</v>
      </c>
      <c r="B25" s="225">
        <v>0</v>
      </c>
      <c r="C25" s="225">
        <v>0</v>
      </c>
      <c r="D25" s="226">
        <v>2</v>
      </c>
      <c r="E25" s="227">
        <v>2</v>
      </c>
      <c r="F25" s="196">
        <v>46</v>
      </c>
      <c r="G25" s="197">
        <v>0.092</v>
      </c>
      <c r="H25" s="200">
        <v>21942</v>
      </c>
    </row>
    <row r="26" spans="1:8" ht="12" customHeight="1">
      <c r="A26" s="205" t="s">
        <v>131</v>
      </c>
      <c r="B26" s="225">
        <v>1.51</v>
      </c>
      <c r="C26" s="225">
        <v>1.28</v>
      </c>
      <c r="D26" s="226">
        <v>0.83</v>
      </c>
      <c r="E26" s="227">
        <v>3.62</v>
      </c>
      <c r="F26" s="202">
        <v>38</v>
      </c>
      <c r="G26" s="197">
        <v>0.092</v>
      </c>
      <c r="H26" s="200">
        <v>19080</v>
      </c>
    </row>
    <row r="27" spans="1:8" s="214" customFormat="1" ht="12" customHeight="1">
      <c r="A27" s="209" t="s">
        <v>10</v>
      </c>
      <c r="B27" s="210">
        <v>1.51</v>
      </c>
      <c r="C27" s="210">
        <v>1.28</v>
      </c>
      <c r="D27" s="210">
        <v>2.83</v>
      </c>
      <c r="E27" s="210">
        <v>5.62</v>
      </c>
      <c r="F27" s="211"/>
      <c r="G27" s="228"/>
      <c r="H27" s="229"/>
    </row>
    <row r="28" spans="1:8" ht="12" customHeight="1">
      <c r="A28" s="230"/>
      <c r="B28" s="230"/>
      <c r="C28" s="230"/>
      <c r="D28" s="230"/>
      <c r="E28" s="231"/>
      <c r="F28" s="230"/>
      <c r="G28" s="230"/>
      <c r="H28" s="230"/>
    </row>
    <row r="29" spans="1:8" s="214" customFormat="1" ht="12" customHeight="1">
      <c r="A29" s="229" t="s">
        <v>82</v>
      </c>
      <c r="B29" s="232">
        <v>17.471</v>
      </c>
      <c r="C29" s="232">
        <v>33.620999999999995</v>
      </c>
      <c r="D29" s="232">
        <v>30.978</v>
      </c>
      <c r="E29" s="232">
        <v>82.07</v>
      </c>
      <c r="F29" s="175"/>
      <c r="G29" s="175"/>
      <c r="H29" s="175"/>
    </row>
    <row r="30" spans="2:8" ht="12" customHeight="1">
      <c r="B30" s="175"/>
      <c r="C30" s="175"/>
      <c r="D30" s="175"/>
      <c r="H30" s="175"/>
    </row>
    <row r="31" spans="2:4" ht="12" customHeight="1">
      <c r="B31" s="175"/>
      <c r="C31" s="175"/>
      <c r="D31" s="175"/>
    </row>
    <row r="32" spans="1:4" ht="12" customHeight="1">
      <c r="A32" s="233" t="s">
        <v>141</v>
      </c>
      <c r="B32" s="234">
        <v>0.24</v>
      </c>
      <c r="C32" s="234">
        <v>0.23</v>
      </c>
      <c r="D32" s="234">
        <v>0.26</v>
      </c>
    </row>
    <row r="33" spans="1:4" ht="12" customHeight="1">
      <c r="A33" s="233" t="s">
        <v>142</v>
      </c>
      <c r="B33" s="234">
        <v>0.06</v>
      </c>
      <c r="C33" s="234">
        <v>0.05</v>
      </c>
      <c r="D33" s="234">
        <v>0.06</v>
      </c>
    </row>
    <row r="34" spans="2:4" ht="12" customHeight="1" hidden="1">
      <c r="B34" s="235">
        <v>0.98081</v>
      </c>
      <c r="C34" s="236"/>
      <c r="D34" s="236"/>
    </row>
    <row r="35" spans="2:4" ht="12" customHeight="1" hidden="1">
      <c r="B35" s="235">
        <v>0.78466</v>
      </c>
      <c r="C35" s="237"/>
      <c r="D35" s="237"/>
    </row>
    <row r="36" ht="12" customHeight="1">
      <c r="A36" s="214"/>
    </row>
  </sheetData>
  <mergeCells count="2">
    <mergeCell ref="A3:H3"/>
    <mergeCell ref="G1:H1"/>
  </mergeCells>
  <printOptions/>
  <pageMargins left="0.53" right="0.75" top="0.8267716535433072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9"/>
  <sheetViews>
    <sheetView view="pageBreakPreview" zoomScaleSheetLayoutView="100" workbookViewId="0" topLeftCell="A1">
      <selection activeCell="B27" sqref="B27"/>
    </sheetView>
  </sheetViews>
  <sheetFormatPr defaultColWidth="9.00390625" defaultRowHeight="12.75"/>
  <cols>
    <col min="1" max="1" width="38.00390625" style="62" customWidth="1"/>
    <col min="2" max="2" width="12.125" style="62" customWidth="1"/>
    <col min="3" max="3" width="12.625" style="62" customWidth="1"/>
    <col min="4" max="4" width="9.375" style="62" hidden="1" customWidth="1"/>
    <col min="5" max="5" width="10.375" style="62" customWidth="1"/>
    <col min="6" max="6" width="10.00390625" style="62" hidden="1" customWidth="1"/>
    <col min="7" max="7" width="12.125" style="62" customWidth="1"/>
    <col min="8" max="8" width="13.375" style="62" customWidth="1"/>
    <col min="9" max="9" width="12.75390625" style="62" hidden="1" customWidth="1"/>
    <col min="10" max="10" width="13.625" style="62" hidden="1" customWidth="1"/>
    <col min="11" max="11" width="14.25390625" style="62" hidden="1" customWidth="1"/>
    <col min="12" max="12" width="13.625" style="62" hidden="1" customWidth="1"/>
    <col min="13" max="13" width="12.375" style="62" hidden="1" customWidth="1"/>
    <col min="14" max="14" width="11.375" style="62" hidden="1" customWidth="1"/>
    <col min="15" max="15" width="11.75390625" style="62" hidden="1" customWidth="1"/>
    <col min="16" max="17" width="11.875" style="62" hidden="1" customWidth="1"/>
    <col min="18" max="18" width="12.375" style="62" hidden="1" customWidth="1"/>
    <col min="19" max="19" width="15.00390625" style="62" hidden="1" customWidth="1"/>
    <col min="20" max="20" width="11.25390625" style="62" hidden="1" customWidth="1"/>
    <col min="21" max="22" width="14.875" style="62" customWidth="1"/>
    <col min="23" max="23" width="12.00390625" style="62" customWidth="1"/>
    <col min="24" max="16384" width="9.125" style="62" customWidth="1"/>
  </cols>
  <sheetData>
    <row r="1" ht="13.5">
      <c r="V1" s="64" t="s">
        <v>136</v>
      </c>
    </row>
    <row r="2" spans="1:20" ht="30.75" customHeight="1">
      <c r="A2" s="61" t="s">
        <v>123</v>
      </c>
      <c r="B2" s="83"/>
      <c r="C2" s="89"/>
      <c r="D2" s="83"/>
      <c r="E2" s="84"/>
      <c r="F2" s="84"/>
      <c r="G2" s="84"/>
      <c r="H2" s="83"/>
      <c r="I2" s="83"/>
      <c r="J2" s="83"/>
      <c r="K2" s="83"/>
      <c r="L2" s="83"/>
      <c r="R2" s="83"/>
      <c r="T2" s="88"/>
    </row>
    <row r="3" spans="1:20" ht="13.5">
      <c r="A3" s="61" t="s">
        <v>159</v>
      </c>
      <c r="T3" s="88"/>
    </row>
    <row r="4" spans="1:20" ht="13.5">
      <c r="A4" s="238"/>
      <c r="B4" s="93"/>
      <c r="C4" s="84"/>
      <c r="E4" s="84"/>
      <c r="F4" s="84"/>
      <c r="G4" s="84"/>
      <c r="H4" s="83"/>
      <c r="I4" s="83"/>
      <c r="J4" s="83"/>
      <c r="K4" s="83"/>
      <c r="L4" s="83"/>
      <c r="R4" s="83"/>
      <c r="T4" s="88"/>
    </row>
    <row r="5" spans="1:2" ht="13.5">
      <c r="A5" s="61"/>
      <c r="B5" s="153"/>
    </row>
    <row r="6" spans="1:24" s="79" customFormat="1" ht="13.5">
      <c r="A6" s="94" t="s">
        <v>155</v>
      </c>
      <c r="B6" s="95" t="s">
        <v>19</v>
      </c>
      <c r="C6" s="96" t="s">
        <v>20</v>
      </c>
      <c r="D6" s="94" t="s">
        <v>21</v>
      </c>
      <c r="E6" s="96" t="s">
        <v>21</v>
      </c>
      <c r="F6" s="96" t="s">
        <v>21</v>
      </c>
      <c r="G6" s="96" t="s">
        <v>22</v>
      </c>
      <c r="H6" s="96" t="s">
        <v>23</v>
      </c>
      <c r="I6" s="95" t="s">
        <v>24</v>
      </c>
      <c r="J6" s="95" t="s">
        <v>25</v>
      </c>
      <c r="K6" s="95" t="s">
        <v>25</v>
      </c>
      <c r="L6" s="95" t="s">
        <v>25</v>
      </c>
      <c r="M6" s="95" t="s">
        <v>26</v>
      </c>
      <c r="N6" s="94" t="s">
        <v>27</v>
      </c>
      <c r="O6" s="94" t="s">
        <v>122</v>
      </c>
      <c r="P6" s="94" t="s">
        <v>28</v>
      </c>
      <c r="Q6" s="94" t="s">
        <v>29</v>
      </c>
      <c r="R6" s="94" t="s">
        <v>30</v>
      </c>
      <c r="S6" s="94" t="s">
        <v>31</v>
      </c>
      <c r="T6" s="94" t="s">
        <v>32</v>
      </c>
      <c r="U6" s="95" t="s">
        <v>157</v>
      </c>
      <c r="V6" s="95" t="str">
        <f>U6</f>
        <v>CP  2011</v>
      </c>
      <c r="W6" s="95" t="s">
        <v>148</v>
      </c>
      <c r="X6" s="100"/>
    </row>
    <row r="7" spans="1:24" s="79" customFormat="1" ht="13.5">
      <c r="A7" s="101" t="s">
        <v>33</v>
      </c>
      <c r="B7" s="102"/>
      <c r="C7" s="103" t="s">
        <v>34</v>
      </c>
      <c r="D7" s="101" t="s">
        <v>35</v>
      </c>
      <c r="E7" s="103" t="s">
        <v>36</v>
      </c>
      <c r="F7" s="103" t="s">
        <v>37</v>
      </c>
      <c r="G7" s="103" t="s">
        <v>38</v>
      </c>
      <c r="H7" s="103"/>
      <c r="I7" s="102" t="s">
        <v>26</v>
      </c>
      <c r="J7" s="102" t="s">
        <v>39</v>
      </c>
      <c r="K7" s="102" t="s">
        <v>40</v>
      </c>
      <c r="L7" s="102" t="s">
        <v>39</v>
      </c>
      <c r="M7" s="102" t="s">
        <v>41</v>
      </c>
      <c r="N7" s="101" t="s">
        <v>42</v>
      </c>
      <c r="O7" s="101"/>
      <c r="P7" s="101"/>
      <c r="Q7" s="101"/>
      <c r="R7" s="101"/>
      <c r="S7" s="101"/>
      <c r="T7" s="101"/>
      <c r="U7" s="102" t="s">
        <v>43</v>
      </c>
      <c r="V7" s="102"/>
      <c r="W7" s="102" t="s">
        <v>43</v>
      </c>
      <c r="X7" s="100"/>
    </row>
    <row r="8" spans="1:24" s="79" customFormat="1" ht="13.5">
      <c r="A8" s="107" t="s">
        <v>139</v>
      </c>
      <c r="B8" s="108" t="s">
        <v>156</v>
      </c>
      <c r="C8" s="108" t="str">
        <f>B8</f>
        <v>PLAN 2011</v>
      </c>
      <c r="D8" s="110"/>
      <c r="E8" s="111"/>
      <c r="F8" s="111"/>
      <c r="G8" s="111"/>
      <c r="H8" s="111"/>
      <c r="I8" s="108"/>
      <c r="J8" s="108" t="s">
        <v>44</v>
      </c>
      <c r="K8" s="108" t="s">
        <v>45</v>
      </c>
      <c r="L8" s="108" t="s">
        <v>46</v>
      </c>
      <c r="M8" s="108"/>
      <c r="N8" s="110"/>
      <c r="O8" s="110"/>
      <c r="P8" s="110" t="s">
        <v>47</v>
      </c>
      <c r="Q8" s="110"/>
      <c r="R8" s="110" t="s">
        <v>48</v>
      </c>
      <c r="S8" s="110" t="s">
        <v>49</v>
      </c>
      <c r="T8" s="110" t="s">
        <v>49</v>
      </c>
      <c r="U8" s="112" t="s">
        <v>138</v>
      </c>
      <c r="V8" s="113"/>
      <c r="W8" s="112" t="s">
        <v>138</v>
      </c>
      <c r="X8" s="100"/>
    </row>
    <row r="9" spans="1:24" s="79" customFormat="1" ht="13.5">
      <c r="A9" s="239"/>
      <c r="B9" s="240" t="s">
        <v>50</v>
      </c>
      <c r="C9" s="241" t="s">
        <v>51</v>
      </c>
      <c r="D9" s="242"/>
      <c r="E9" s="115">
        <v>3</v>
      </c>
      <c r="F9" s="115"/>
      <c r="G9" s="116">
        <v>4</v>
      </c>
      <c r="H9" s="116">
        <v>5</v>
      </c>
      <c r="I9" s="240"/>
      <c r="J9" s="240"/>
      <c r="K9" s="240"/>
      <c r="L9" s="240"/>
      <c r="M9" s="240" t="s">
        <v>113</v>
      </c>
      <c r="N9" s="239" t="s">
        <v>114</v>
      </c>
      <c r="O9" s="239" t="s">
        <v>115</v>
      </c>
      <c r="P9" s="239" t="s">
        <v>55</v>
      </c>
      <c r="Q9" s="239" t="s">
        <v>56</v>
      </c>
      <c r="R9" s="239" t="s">
        <v>57</v>
      </c>
      <c r="S9" s="239" t="s">
        <v>58</v>
      </c>
      <c r="T9" s="239">
        <v>18</v>
      </c>
      <c r="U9" s="243">
        <v>6</v>
      </c>
      <c r="V9" s="240" t="s">
        <v>149</v>
      </c>
      <c r="W9" s="244">
        <v>7</v>
      </c>
      <c r="X9" s="245"/>
    </row>
    <row r="10" spans="1:24" ht="14.25" customHeight="1">
      <c r="A10" s="120" t="s">
        <v>111</v>
      </c>
      <c r="B10" s="133">
        <v>5475</v>
      </c>
      <c r="C10" s="134">
        <v>10</v>
      </c>
      <c r="D10" s="134">
        <f>D$12*100</f>
        <v>6.4399999999999995</v>
      </c>
      <c r="E10" s="134">
        <f>E$12*100</f>
        <v>11.1</v>
      </c>
      <c r="F10" s="136">
        <v>0</v>
      </c>
      <c r="G10" s="165">
        <f>ROUND(15.02*$G$12,2)</f>
        <v>14.73</v>
      </c>
      <c r="H10" s="165">
        <f>ROUND(2.83*$H$12,2)</f>
        <v>2.22</v>
      </c>
      <c r="I10" s="133">
        <f>D16</f>
        <v>114620</v>
      </c>
      <c r="J10" s="133">
        <f>+I10*D10/100</f>
        <v>7381.527999999999</v>
      </c>
      <c r="K10" s="133">
        <f>+I10*E10/100</f>
        <v>12722.82</v>
      </c>
      <c r="L10" s="133">
        <f>+I10*F10/100</f>
        <v>0</v>
      </c>
      <c r="M10" s="133">
        <f>+L10+K10+J10+I10</f>
        <v>134724.348</v>
      </c>
      <c r="N10" s="138">
        <f>ROUND(B10*G10,0)</f>
        <v>80647</v>
      </c>
      <c r="O10" s="246">
        <f>ROUND(0.0129*B10*$G$12,2)</f>
        <v>69.27</v>
      </c>
      <c r="P10" s="138">
        <f>N10+O10</f>
        <v>80716.27</v>
      </c>
      <c r="Q10" s="138">
        <f>ROUND(B10*H10*Q$12/100,0)</f>
        <v>12155</v>
      </c>
      <c r="R10" s="138">
        <f>ROUND(M10*R$12,0)</f>
        <v>21691</v>
      </c>
      <c r="S10" s="138">
        <f>ROUND(C10*S$12,0)</f>
        <v>9994</v>
      </c>
      <c r="T10" s="138">
        <f>ROUND(C10*T$12,0)</f>
        <v>3895</v>
      </c>
      <c r="U10" s="133">
        <f>M10+P10+Q10+R10+S10+T10</f>
        <v>263175.618</v>
      </c>
      <c r="V10" s="133">
        <f>+U10*0.975</f>
        <v>256596.22755</v>
      </c>
      <c r="W10" s="134">
        <f>ROUND((+V10)/B10,2)</f>
        <v>46.87</v>
      </c>
      <c r="X10" s="126"/>
    </row>
    <row r="11" spans="1:24" ht="13.5">
      <c r="A11" s="247" t="s">
        <v>112</v>
      </c>
      <c r="B11" s="248"/>
      <c r="C11" s="126"/>
      <c r="D11" s="126"/>
      <c r="E11" s="126"/>
      <c r="F11" s="126"/>
      <c r="G11" s="126"/>
      <c r="H11" s="126"/>
      <c r="I11" s="248"/>
      <c r="J11" s="248"/>
      <c r="K11" s="248"/>
      <c r="L11" s="248"/>
      <c r="M11" s="248"/>
      <c r="N11" s="249"/>
      <c r="O11" s="250"/>
      <c r="P11" s="249"/>
      <c r="Q11" s="249"/>
      <c r="R11" s="249"/>
      <c r="S11" s="249"/>
      <c r="T11" s="249"/>
      <c r="U11" s="248"/>
      <c r="V11" s="248"/>
      <c r="W11" s="126"/>
      <c r="X11" s="126"/>
    </row>
    <row r="12" spans="2:24" ht="13.5" hidden="1">
      <c r="B12" s="140"/>
      <c r="C12" s="130"/>
      <c r="D12" s="142">
        <v>0.0644</v>
      </c>
      <c r="E12" s="142">
        <v>0.111</v>
      </c>
      <c r="F12" s="143">
        <v>0</v>
      </c>
      <c r="G12" s="144">
        <v>0.98081</v>
      </c>
      <c r="H12" s="251">
        <v>0.78466</v>
      </c>
      <c r="I12" s="145"/>
      <c r="J12" s="140"/>
      <c r="K12" s="140"/>
      <c r="L12" s="140"/>
      <c r="M12" s="140"/>
      <c r="N12" s="252"/>
      <c r="O12" s="146">
        <v>100</v>
      </c>
      <c r="P12" s="146"/>
      <c r="Q12" s="146">
        <v>100</v>
      </c>
      <c r="R12" s="147">
        <v>0.161</v>
      </c>
      <c r="S12" s="148">
        <v>999.39</v>
      </c>
      <c r="T12" s="149">
        <v>389.5</v>
      </c>
      <c r="U12" s="253"/>
      <c r="V12" s="253"/>
      <c r="W12" s="254"/>
      <c r="X12" s="152"/>
    </row>
    <row r="13" spans="1:24" ht="13.5" hidden="1">
      <c r="A13" s="76"/>
      <c r="B13" s="255" t="s">
        <v>121</v>
      </c>
      <c r="C13" s="256" t="s">
        <v>120</v>
      </c>
      <c r="D13" s="76"/>
      <c r="E13" s="84"/>
      <c r="F13" s="84"/>
      <c r="G13" s="155"/>
      <c r="H13" s="156"/>
      <c r="I13" s="157"/>
      <c r="J13" s="157"/>
      <c r="K13" s="157"/>
      <c r="L13" s="157"/>
      <c r="M13" s="140"/>
      <c r="Q13" s="158"/>
      <c r="U13" s="83"/>
      <c r="V13" s="83"/>
      <c r="X13" s="88"/>
    </row>
    <row r="14" spans="1:4" ht="13.5" hidden="1">
      <c r="A14" s="76" t="s">
        <v>118</v>
      </c>
      <c r="B14" s="76">
        <v>32</v>
      </c>
      <c r="C14" s="257">
        <v>17755</v>
      </c>
      <c r="D14" s="257">
        <f>3*C14</f>
        <v>53265</v>
      </c>
    </row>
    <row r="15" spans="1:4" ht="13.5" hidden="1">
      <c r="A15" s="76" t="s">
        <v>119</v>
      </c>
      <c r="B15" s="76">
        <v>14</v>
      </c>
      <c r="C15" s="257">
        <v>8765</v>
      </c>
      <c r="D15" s="257">
        <f>7*C15</f>
        <v>61355</v>
      </c>
    </row>
    <row r="16" spans="1:4" ht="13.5" hidden="1">
      <c r="A16" s="76"/>
      <c r="B16" s="76"/>
      <c r="C16" s="257"/>
      <c r="D16" s="258">
        <f>SUM(D14:D15)</f>
        <v>114620</v>
      </c>
    </row>
    <row r="17" ht="13.5" hidden="1">
      <c r="C17" s="87"/>
    </row>
    <row r="18" ht="13.5">
      <c r="C18" s="87"/>
    </row>
    <row r="19" ht="13.5">
      <c r="C19" s="87"/>
    </row>
  </sheetData>
  <printOptions/>
  <pageMargins left="0.49" right="0.75" top="1" bottom="1" header="0" footer="0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showGridLines="0" view="pageBreakPreview" zoomScaleSheetLayoutView="100" workbookViewId="0" topLeftCell="A1">
      <pane xSplit="1" topLeftCell="B1" activePane="topRight" state="frozen"/>
      <selection pane="topLeft" activeCell="A4" sqref="A4"/>
      <selection pane="topRight" activeCell="B3" sqref="B3"/>
    </sheetView>
  </sheetViews>
  <sheetFormatPr defaultColWidth="9.00390625" defaultRowHeight="12.75"/>
  <cols>
    <col min="1" max="1" width="29.00390625" style="0" customWidth="1"/>
    <col min="2" max="2" width="10.625" style="0" customWidth="1"/>
    <col min="3" max="3" width="10.875" style="0" customWidth="1"/>
    <col min="4" max="4" width="10.25390625" style="0" customWidth="1"/>
    <col min="5" max="5" width="9.25390625" style="0" customWidth="1"/>
    <col min="6" max="6" width="10.00390625" style="0" customWidth="1"/>
    <col min="7" max="7" width="11.375" style="0" customWidth="1"/>
    <col min="8" max="8" width="11.875" style="0" customWidth="1"/>
    <col min="9" max="9" width="10.00390625" style="0" customWidth="1"/>
    <col min="10" max="10" width="12.875" style="0" customWidth="1"/>
    <col min="11" max="11" width="14.25390625" style="0" customWidth="1"/>
    <col min="12" max="12" width="13.75390625" style="0" customWidth="1"/>
    <col min="13" max="13" width="13.875" style="0" customWidth="1"/>
    <col min="14" max="14" width="10.125" style="0" bestFit="1" customWidth="1"/>
  </cols>
  <sheetData>
    <row r="1" spans="1:13" ht="13.5">
      <c r="A1" s="57"/>
      <c r="B1" s="58"/>
      <c r="M1" s="64" t="s">
        <v>137</v>
      </c>
    </row>
    <row r="2" spans="1:13" ht="12.75">
      <c r="A2" s="1" t="s">
        <v>160</v>
      </c>
      <c r="B2" s="12"/>
      <c r="C2" s="19"/>
      <c r="D2" s="12"/>
      <c r="E2" s="6"/>
      <c r="F2" s="6"/>
      <c r="G2" s="20"/>
      <c r="H2" s="6"/>
      <c r="I2" s="6"/>
      <c r="J2" s="12"/>
      <c r="K2" s="12"/>
      <c r="L2" s="12"/>
      <c r="M2" s="2"/>
    </row>
    <row r="3" spans="1:13" ht="33.75" customHeight="1">
      <c r="A3" s="18" t="s">
        <v>93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3.5">
      <c r="A4" s="3" t="s">
        <v>155</v>
      </c>
      <c r="B4" s="13" t="s">
        <v>19</v>
      </c>
      <c r="C4" s="7" t="s">
        <v>20</v>
      </c>
      <c r="D4" s="3" t="s">
        <v>21</v>
      </c>
      <c r="E4" s="7" t="s">
        <v>21</v>
      </c>
      <c r="F4" s="7" t="s">
        <v>21</v>
      </c>
      <c r="G4" s="7" t="s">
        <v>108</v>
      </c>
      <c r="H4" s="7" t="s">
        <v>22</v>
      </c>
      <c r="I4" s="7" t="s">
        <v>23</v>
      </c>
      <c r="J4" s="13" t="s">
        <v>24</v>
      </c>
      <c r="K4" s="13" t="s">
        <v>157</v>
      </c>
      <c r="L4" s="13" t="str">
        <f>K4</f>
        <v>CP  2011</v>
      </c>
      <c r="M4" s="95" t="s">
        <v>148</v>
      </c>
    </row>
    <row r="5" spans="1:13" ht="13.5">
      <c r="A5" s="4" t="s">
        <v>33</v>
      </c>
      <c r="B5" s="14"/>
      <c r="C5" s="8" t="s">
        <v>34</v>
      </c>
      <c r="D5" s="4" t="s">
        <v>35</v>
      </c>
      <c r="E5" s="8" t="s">
        <v>36</v>
      </c>
      <c r="F5" s="8" t="s">
        <v>37</v>
      </c>
      <c r="G5" s="8" t="s">
        <v>38</v>
      </c>
      <c r="H5" s="8" t="s">
        <v>38</v>
      </c>
      <c r="I5" s="8"/>
      <c r="J5" s="14" t="s">
        <v>26</v>
      </c>
      <c r="K5" s="14" t="s">
        <v>43</v>
      </c>
      <c r="L5" s="14"/>
      <c r="M5" s="102" t="s">
        <v>43</v>
      </c>
    </row>
    <row r="6" spans="1:13" ht="13.5">
      <c r="A6" s="22" t="s">
        <v>139</v>
      </c>
      <c r="B6" s="15" t="s">
        <v>156</v>
      </c>
      <c r="C6" s="15" t="str">
        <f>B6</f>
        <v>PLAN 2011</v>
      </c>
      <c r="D6" s="5"/>
      <c r="E6" s="9"/>
      <c r="F6" s="9"/>
      <c r="G6" s="9"/>
      <c r="H6" s="9"/>
      <c r="I6" s="9"/>
      <c r="J6" s="15"/>
      <c r="K6" s="60" t="s">
        <v>138</v>
      </c>
      <c r="L6" s="59"/>
      <c r="M6" s="112" t="s">
        <v>138</v>
      </c>
    </row>
    <row r="7" spans="1:13" ht="12.75">
      <c r="A7" s="28"/>
      <c r="B7" s="16" t="s">
        <v>50</v>
      </c>
      <c r="C7" s="10" t="s">
        <v>51</v>
      </c>
      <c r="D7" s="42">
        <v>3</v>
      </c>
      <c r="E7" s="23" t="s">
        <v>53</v>
      </c>
      <c r="F7" s="42">
        <v>5</v>
      </c>
      <c r="G7" s="42">
        <v>6</v>
      </c>
      <c r="H7" s="42">
        <v>7</v>
      </c>
      <c r="I7" s="43">
        <v>8</v>
      </c>
      <c r="J7" s="16">
        <v>9</v>
      </c>
      <c r="K7" s="24">
        <v>10</v>
      </c>
      <c r="L7" s="16" t="s">
        <v>125</v>
      </c>
      <c r="M7" s="25">
        <v>11</v>
      </c>
    </row>
    <row r="8" spans="1:13" ht="12.75">
      <c r="A8" s="34" t="s">
        <v>92</v>
      </c>
      <c r="B8" s="41">
        <v>16240</v>
      </c>
      <c r="C8" s="40">
        <v>14.881</v>
      </c>
      <c r="D8" s="31">
        <v>6.44</v>
      </c>
      <c r="E8" s="32">
        <v>12.9</v>
      </c>
      <c r="F8" s="53">
        <v>0</v>
      </c>
      <c r="G8" s="259">
        <v>0.01</v>
      </c>
      <c r="H8" s="259">
        <v>3.42</v>
      </c>
      <c r="I8" s="259">
        <v>0.59</v>
      </c>
      <c r="J8" s="41">
        <v>232040.07214893613</v>
      </c>
      <c r="K8" s="29">
        <v>407458.5303510494</v>
      </c>
      <c r="L8" s="29">
        <v>397272.06709227315</v>
      </c>
      <c r="M8" s="31">
        <v>24.46256570765229</v>
      </c>
    </row>
    <row r="9" spans="1:13" ht="15.75" customHeight="1">
      <c r="A9" s="49"/>
      <c r="B9" s="29"/>
      <c r="C9" s="30"/>
      <c r="D9" s="30"/>
      <c r="E9" s="33"/>
      <c r="F9" s="54"/>
      <c r="G9" s="48"/>
      <c r="H9" s="30"/>
      <c r="I9" s="30"/>
      <c r="J9" s="29"/>
      <c r="K9" s="29"/>
      <c r="L9" s="29"/>
      <c r="M9" s="30"/>
    </row>
    <row r="10" spans="1:13" ht="15" customHeight="1" hidden="1">
      <c r="A10" s="44" t="s">
        <v>151</v>
      </c>
      <c r="B10" s="36">
        <v>11606</v>
      </c>
      <c r="C10" s="37">
        <v>10.61</v>
      </c>
      <c r="D10" s="38">
        <v>6.44</v>
      </c>
      <c r="E10" s="39">
        <v>12.9</v>
      </c>
      <c r="F10" s="55">
        <v>0</v>
      </c>
      <c r="G10" s="45">
        <v>0.01</v>
      </c>
      <c r="H10" s="45">
        <v>3.64</v>
      </c>
      <c r="I10" s="45">
        <v>0.63</v>
      </c>
      <c r="J10" s="46">
        <v>174411.46914893613</v>
      </c>
      <c r="K10" s="36">
        <v>306063.41639479715</v>
      </c>
      <c r="L10" s="36">
        <v>298411.8309849272</v>
      </c>
      <c r="M10" s="38">
        <v>25.711858606318042</v>
      </c>
    </row>
    <row r="11" spans="1:13" ht="16.5" customHeight="1" hidden="1">
      <c r="A11" s="44" t="s">
        <v>150</v>
      </c>
      <c r="B11" s="36">
        <v>4634</v>
      </c>
      <c r="C11" s="37">
        <v>4.271</v>
      </c>
      <c r="D11" s="38">
        <v>6.44</v>
      </c>
      <c r="E11" s="39">
        <v>12.9</v>
      </c>
      <c r="F11" s="55">
        <v>0</v>
      </c>
      <c r="G11" s="45">
        <v>0.01</v>
      </c>
      <c r="H11" s="45">
        <v>2.87</v>
      </c>
      <c r="I11" s="45">
        <v>0.49</v>
      </c>
      <c r="J11" s="46">
        <v>57628.602999999996</v>
      </c>
      <c r="K11" s="36">
        <v>101395.11395625219</v>
      </c>
      <c r="L11" s="36">
        <v>98860.23610734587</v>
      </c>
      <c r="M11" s="38">
        <v>21.33367201280662</v>
      </c>
    </row>
    <row r="12" spans="1:13" ht="15" customHeight="1">
      <c r="A12" s="35" t="s">
        <v>143</v>
      </c>
      <c r="B12" s="36">
        <v>7812.151689473651</v>
      </c>
      <c r="C12" s="37">
        <v>7.533</v>
      </c>
      <c r="D12" s="38">
        <v>6.44</v>
      </c>
      <c r="E12" s="39">
        <v>12.9</v>
      </c>
      <c r="F12" s="55">
        <v>0</v>
      </c>
      <c r="G12" s="45">
        <v>0.01</v>
      </c>
      <c r="H12" s="45">
        <v>3.64</v>
      </c>
      <c r="I12" s="45">
        <v>0.63</v>
      </c>
      <c r="J12" s="46">
        <v>123830.49925531914</v>
      </c>
      <c r="K12" s="36">
        <v>215470.305579864</v>
      </c>
      <c r="L12" s="36">
        <v>210083.5479403674</v>
      </c>
      <c r="M12" s="38">
        <v>26.89189307773438</v>
      </c>
    </row>
    <row r="13" spans="1:13" ht="15" customHeight="1">
      <c r="A13" s="35" t="s">
        <v>144</v>
      </c>
      <c r="B13" s="36">
        <v>8500</v>
      </c>
      <c r="C13" s="37">
        <v>7.791</v>
      </c>
      <c r="D13" s="38">
        <v>6.44</v>
      </c>
      <c r="E13" s="39">
        <v>12.9</v>
      </c>
      <c r="F13" s="55">
        <v>0</v>
      </c>
      <c r="G13" s="45">
        <v>0.01</v>
      </c>
      <c r="H13" s="45">
        <v>3.64</v>
      </c>
      <c r="I13" s="45">
        <v>0.63</v>
      </c>
      <c r="J13" s="46">
        <v>128072</v>
      </c>
      <c r="K13" s="36">
        <v>224649</v>
      </c>
      <c r="L13" s="36">
        <v>219033</v>
      </c>
      <c r="M13" s="38">
        <v>25.77181971776203</v>
      </c>
    </row>
    <row r="14" spans="1:13" ht="15" customHeight="1" hidden="1">
      <c r="A14" s="35" t="s">
        <v>132</v>
      </c>
      <c r="B14" s="36">
        <v>3650</v>
      </c>
      <c r="C14" s="37">
        <v>3.3455545371219064</v>
      </c>
      <c r="D14" s="38">
        <v>6.44</v>
      </c>
      <c r="E14" s="39">
        <v>12.9</v>
      </c>
      <c r="F14" s="55">
        <v>0</v>
      </c>
      <c r="G14" s="45">
        <v>0.01</v>
      </c>
      <c r="H14" s="45">
        <v>3.64</v>
      </c>
      <c r="I14" s="45">
        <v>0.63</v>
      </c>
      <c r="J14" s="46">
        <v>54995.57793942702</v>
      </c>
      <c r="K14" s="36">
        <v>96467.03731075431</v>
      </c>
      <c r="L14" s="36">
        <v>94055.36137798545</v>
      </c>
      <c r="M14" s="38">
        <v>25.768592158352178</v>
      </c>
    </row>
    <row r="15" spans="1:14" ht="12.75" hidden="1">
      <c r="A15" s="2"/>
      <c r="B15" s="17"/>
      <c r="C15" s="11"/>
      <c r="D15" s="47">
        <v>0.0644</v>
      </c>
      <c r="E15" s="47">
        <v>0.129</v>
      </c>
      <c r="F15" s="47">
        <v>0</v>
      </c>
      <c r="G15" s="56">
        <v>0.98081</v>
      </c>
      <c r="H15" s="27"/>
      <c r="I15" s="27">
        <v>0.78466</v>
      </c>
      <c r="J15" s="27"/>
      <c r="K15" s="26"/>
      <c r="L15" s="50"/>
      <c r="M15" s="51"/>
      <c r="N15" s="52"/>
    </row>
  </sheetData>
  <printOptions/>
  <pageMargins left="0.47" right="0.75" top="1" bottom="1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normativ dela zdrtavstvene nege v zs</dc:title>
  <dc:subject/>
  <dc:creator>A Valued Microsoft Customer</dc:creator>
  <cp:keywords/>
  <dc:description/>
  <cp:lastModifiedBy>ZZZS</cp:lastModifiedBy>
  <cp:lastPrinted>2011-03-29T13:21:07Z</cp:lastPrinted>
  <dcterms:created xsi:type="dcterms:W3CDTF">2005-07-01T06:49:33Z</dcterms:created>
  <dcterms:modified xsi:type="dcterms:W3CDTF">2011-03-29T13:21:10Z</dcterms:modified>
  <cp:category/>
  <cp:version/>
  <cp:contentType/>
  <cp:contentStatus/>
</cp:coreProperties>
</file>