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Direkcija\POPMP\MP\RAZPIS 2025 JR dobavitelji 2025 dokumentacija\"/>
    </mc:Choice>
  </mc:AlternateContent>
  <xr:revisionPtr revIDLastSave="0" documentId="8_{57872551-9DB9-4C64-BA4D-A5CB069F36DF}" xr6:coauthVersionLast="47" xr6:coauthVersionMax="47" xr10:uidLastSave="{00000000-0000-0000-0000-000000000000}"/>
  <bookViews>
    <workbookView xWindow="-120" yWindow="-120" windowWidth="29040" windowHeight="15840" tabRatio="888" activeTab="1" xr2:uid="{5DBD717D-1B8B-4480-A3B5-BED477F0AE30}"/>
  </bookViews>
  <sheets>
    <sheet name="Način zag. protez sp. udov" sheetId="5" r:id="rId1"/>
    <sheet name="Seznam vrst PROTEZ s cenami" sheetId="6" r:id="rId2"/>
    <sheet name="Šifrant sestavnih delov" sheetId="7" r:id="rId3"/>
    <sheet name="Zahteve za sestavne dele" sheetId="8" r:id="rId4"/>
    <sheet name="Seznam sestavnih delov protez" sheetId="3" r:id="rId5"/>
    <sheet name="Vzdrževanja in popravila" sheetId="129" r:id="rId6"/>
    <sheet name="1" sheetId="73" r:id="rId7"/>
    <sheet name="2" sheetId="74" r:id="rId8"/>
    <sheet name="3" sheetId="75" r:id="rId9"/>
    <sheet name="4" sheetId="76" r:id="rId10"/>
    <sheet name="5" sheetId="77" r:id="rId11"/>
    <sheet name="6" sheetId="78" r:id="rId12"/>
    <sheet name="7" sheetId="79" r:id="rId13"/>
    <sheet name="8" sheetId="80" r:id="rId14"/>
    <sheet name="9" sheetId="81" r:id="rId15"/>
    <sheet name="10" sheetId="82" r:id="rId16"/>
    <sheet name="11" sheetId="83" r:id="rId17"/>
    <sheet name="12" sheetId="84" r:id="rId18"/>
    <sheet name="13" sheetId="85" r:id="rId19"/>
    <sheet name="14" sheetId="86" r:id="rId20"/>
    <sheet name="15" sheetId="87" r:id="rId21"/>
    <sheet name="16" sheetId="88" r:id="rId22"/>
    <sheet name="17" sheetId="89" r:id="rId23"/>
    <sheet name="18" sheetId="90" r:id="rId24"/>
    <sheet name="19" sheetId="91" r:id="rId25"/>
    <sheet name="20" sheetId="92" r:id="rId26"/>
    <sheet name="21" sheetId="93" r:id="rId27"/>
    <sheet name="22" sheetId="94" r:id="rId28"/>
    <sheet name="23" sheetId="95" r:id="rId29"/>
    <sheet name="24" sheetId="96" r:id="rId30"/>
    <sheet name="25" sheetId="97" r:id="rId31"/>
    <sheet name="26" sheetId="98" r:id="rId32"/>
    <sheet name="27" sheetId="99" r:id="rId33"/>
    <sheet name="28" sheetId="100" r:id="rId34"/>
    <sheet name="29" sheetId="101" r:id="rId35"/>
    <sheet name="30" sheetId="102" r:id="rId36"/>
    <sheet name="31" sheetId="103" r:id="rId37"/>
    <sheet name="32" sheetId="104" r:id="rId38"/>
    <sheet name="33" sheetId="105" r:id="rId39"/>
    <sheet name="34" sheetId="106" r:id="rId40"/>
    <sheet name="35" sheetId="107" r:id="rId41"/>
    <sheet name="36" sheetId="108" r:id="rId42"/>
    <sheet name="37" sheetId="109" r:id="rId43"/>
    <sheet name="38" sheetId="110" r:id="rId44"/>
    <sheet name="39" sheetId="111" r:id="rId45"/>
    <sheet name="40" sheetId="112" r:id="rId46"/>
    <sheet name="41" sheetId="113" r:id="rId47"/>
    <sheet name="42" sheetId="114" r:id="rId48"/>
    <sheet name="43" sheetId="115" r:id="rId49"/>
    <sheet name="44" sheetId="116" r:id="rId50"/>
    <sheet name="45" sheetId="117" r:id="rId51"/>
    <sheet name="46" sheetId="118" r:id="rId52"/>
    <sheet name="47" sheetId="119" r:id="rId53"/>
    <sheet name="48" sheetId="120" r:id="rId54"/>
    <sheet name="49" sheetId="121" r:id="rId55"/>
    <sheet name="50" sheetId="122" r:id="rId56"/>
    <sheet name="51" sheetId="123" r:id="rId57"/>
    <sheet name="52" sheetId="124" r:id="rId58"/>
    <sheet name="53" sheetId="125" r:id="rId59"/>
    <sheet name="54" sheetId="126" r:id="rId60"/>
    <sheet name="55" sheetId="127" r:id="rId61"/>
    <sheet name="56" sheetId="128" r:id="rId62"/>
  </sheets>
  <externalReferences>
    <externalReference r:id="rId63"/>
  </externalReferences>
  <definedNames>
    <definedName name="_xlnm._FilterDatabase" localSheetId="4" hidden="1">'Seznam sestavnih delov protez'!$A$4:$K$31</definedName>
    <definedName name="Šifra_artikla" localSheetId="6">#REF!</definedName>
    <definedName name="Šifra_artikla" localSheetId="15">#REF!</definedName>
    <definedName name="Šifra_artikla" localSheetId="16">#REF!</definedName>
    <definedName name="Šifra_artikla" localSheetId="17">#REF!</definedName>
    <definedName name="Šifra_artikla" localSheetId="18">#REF!</definedName>
    <definedName name="Šifra_artikla" localSheetId="19">#REF!</definedName>
    <definedName name="Šifra_artikla" localSheetId="20">#REF!</definedName>
    <definedName name="Šifra_artikla" localSheetId="21">#REF!</definedName>
    <definedName name="Šifra_artikla" localSheetId="22">#REF!</definedName>
    <definedName name="Šifra_artikla" localSheetId="23">#REF!</definedName>
    <definedName name="Šifra_artikla" localSheetId="24">#REF!</definedName>
    <definedName name="Šifra_artikla" localSheetId="7">#REF!</definedName>
    <definedName name="Šifra_artikla" localSheetId="25">#REF!</definedName>
    <definedName name="Šifra_artikla" localSheetId="26">#REF!</definedName>
    <definedName name="Šifra_artikla" localSheetId="27">#REF!</definedName>
    <definedName name="Šifra_artikla" localSheetId="28">#REF!</definedName>
    <definedName name="Šifra_artikla" localSheetId="29">#REF!</definedName>
    <definedName name="Šifra_artikla" localSheetId="30">#REF!</definedName>
    <definedName name="Šifra_artikla" localSheetId="31">#REF!</definedName>
    <definedName name="Šifra_artikla" localSheetId="32">#REF!</definedName>
    <definedName name="Šifra_artikla" localSheetId="33">#REF!</definedName>
    <definedName name="Šifra_artikla" localSheetId="34">#REF!</definedName>
    <definedName name="Šifra_artikla" localSheetId="8">#REF!</definedName>
    <definedName name="Šifra_artikla" localSheetId="35">#REF!</definedName>
    <definedName name="Šifra_artikla" localSheetId="36">#REF!</definedName>
    <definedName name="Šifra_artikla" localSheetId="37">#REF!</definedName>
    <definedName name="Šifra_artikla" localSheetId="38">#REF!</definedName>
    <definedName name="Šifra_artikla" localSheetId="39">#REF!</definedName>
    <definedName name="Šifra_artikla" localSheetId="40">#REF!</definedName>
    <definedName name="Šifra_artikla" localSheetId="41">#REF!</definedName>
    <definedName name="Šifra_artikla" localSheetId="42">#REF!</definedName>
    <definedName name="Šifra_artikla" localSheetId="43">#REF!</definedName>
    <definedName name="Šifra_artikla" localSheetId="44">#REF!</definedName>
    <definedName name="Šifra_artikla" localSheetId="9">#REF!</definedName>
    <definedName name="Šifra_artikla" localSheetId="45">#REF!</definedName>
    <definedName name="Šifra_artikla" localSheetId="46">#REF!</definedName>
    <definedName name="Šifra_artikla" localSheetId="47">#REF!</definedName>
    <definedName name="Šifra_artikla" localSheetId="48">#REF!</definedName>
    <definedName name="Šifra_artikla" localSheetId="49">#REF!</definedName>
    <definedName name="Šifra_artikla" localSheetId="50">#REF!</definedName>
    <definedName name="Šifra_artikla" localSheetId="51">#REF!</definedName>
    <definedName name="Šifra_artikla" localSheetId="52">#REF!</definedName>
    <definedName name="Šifra_artikla" localSheetId="53">#REF!</definedName>
    <definedName name="Šifra_artikla" localSheetId="54">#REF!</definedName>
    <definedName name="Šifra_artikla" localSheetId="10">#REF!</definedName>
    <definedName name="Šifra_artikla" localSheetId="55">#REF!</definedName>
    <definedName name="Šifra_artikla" localSheetId="56">#REF!</definedName>
    <definedName name="Šifra_artikla" localSheetId="57">#REF!</definedName>
    <definedName name="Šifra_artikla" localSheetId="58">#REF!</definedName>
    <definedName name="Šifra_artikla" localSheetId="59">#REF!</definedName>
    <definedName name="Šifra_artikla" localSheetId="60">#REF!</definedName>
    <definedName name="Šifra_artikla" localSheetId="61">#REF!</definedName>
    <definedName name="Šifra_artikla" localSheetId="11">#REF!</definedName>
    <definedName name="Šifra_artikla" localSheetId="12">#REF!</definedName>
    <definedName name="Šifra_artikla" localSheetId="13">#REF!</definedName>
    <definedName name="Šifra_artikla" localSheetId="14">#REF!</definedName>
    <definedName name="Šifra_artikl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4" i="128" l="1"/>
  <c r="J25" i="128" s="1"/>
  <c r="J26" i="127"/>
  <c r="J27" i="127" s="1"/>
  <c r="D5" i="126"/>
  <c r="I15" i="126"/>
  <c r="I16" i="126"/>
  <c r="I17" i="126"/>
  <c r="I18" i="126"/>
  <c r="I19" i="126"/>
  <c r="J22" i="126"/>
  <c r="J23" i="126"/>
  <c r="D5" i="125"/>
  <c r="I17" i="125"/>
  <c r="I18" i="125"/>
  <c r="I19" i="125"/>
  <c r="I20" i="125"/>
  <c r="I21" i="125"/>
  <c r="J24" i="125"/>
  <c r="J25" i="125"/>
  <c r="J24" i="124"/>
  <c r="D5" i="124" s="1"/>
  <c r="J25" i="124"/>
  <c r="D5" i="123"/>
  <c r="J26" i="123"/>
  <c r="J27" i="123" s="1"/>
  <c r="J22" i="122"/>
  <c r="D5" i="122" s="1"/>
  <c r="J23" i="122"/>
  <c r="J24" i="121"/>
  <c r="D5" i="121" s="1"/>
  <c r="D5" i="120"/>
  <c r="J24" i="120"/>
  <c r="J25" i="120"/>
  <c r="J26" i="119"/>
  <c r="J27" i="119" s="1"/>
  <c r="D5" i="118"/>
  <c r="J22" i="118"/>
  <c r="J23" i="118" s="1"/>
  <c r="J24" i="117"/>
  <c r="D5" i="117" s="1"/>
  <c r="J24" i="116"/>
  <c r="D5" i="116" s="1"/>
  <c r="J26" i="115"/>
  <c r="J27" i="115" s="1"/>
  <c r="J22" i="114"/>
  <c r="J23" i="114" s="1"/>
  <c r="D5" i="113"/>
  <c r="J24" i="113"/>
  <c r="J25" i="113" s="1"/>
  <c r="C8" i="112"/>
  <c r="G8" i="112"/>
  <c r="I8" i="112"/>
  <c r="I16" i="112"/>
  <c r="I17" i="112"/>
  <c r="G32" i="112"/>
  <c r="J34" i="112"/>
  <c r="D5" i="112" s="1"/>
  <c r="I12" i="111"/>
  <c r="I18" i="111"/>
  <c r="I19" i="111"/>
  <c r="I22" i="111"/>
  <c r="I23" i="111"/>
  <c r="I24" i="111"/>
  <c r="I25" i="111"/>
  <c r="I27" i="111"/>
  <c r="G33" i="111"/>
  <c r="J34" i="111"/>
  <c r="D5" i="111" s="1"/>
  <c r="I12" i="110"/>
  <c r="I17" i="110"/>
  <c r="I18" i="110"/>
  <c r="I19" i="110"/>
  <c r="I20" i="110"/>
  <c r="I27" i="110"/>
  <c r="I28" i="110"/>
  <c r="I29" i="110"/>
  <c r="I30" i="110"/>
  <c r="I31" i="110"/>
  <c r="I32" i="110"/>
  <c r="I33" i="110"/>
  <c r="G34" i="110"/>
  <c r="I34" i="110"/>
  <c r="J36" i="110"/>
  <c r="D5" i="110" s="1"/>
  <c r="D5" i="109"/>
  <c r="I16" i="109"/>
  <c r="I17" i="109"/>
  <c r="I26" i="109"/>
  <c r="I27" i="109"/>
  <c r="I28" i="109"/>
  <c r="I29" i="109"/>
  <c r="I30" i="109"/>
  <c r="I31" i="109"/>
  <c r="G32" i="109"/>
  <c r="I32" i="109"/>
  <c r="J34" i="109"/>
  <c r="J35" i="109" s="1"/>
  <c r="I12" i="108"/>
  <c r="G27" i="108"/>
  <c r="J28" i="108"/>
  <c r="D5" i="108" s="1"/>
  <c r="I12" i="107"/>
  <c r="I21" i="107"/>
  <c r="I22" i="107"/>
  <c r="G32" i="107"/>
  <c r="J34" i="107"/>
  <c r="J35" i="107" s="1"/>
  <c r="J21" i="106"/>
  <c r="D5" i="106" s="1"/>
  <c r="J22" i="106"/>
  <c r="D5" i="105"/>
  <c r="I16" i="105"/>
  <c r="J19" i="105"/>
  <c r="J20" i="105" s="1"/>
  <c r="D5" i="104"/>
  <c r="J19" i="104"/>
  <c r="J20" i="104" s="1"/>
  <c r="D5" i="103"/>
  <c r="J19" i="103"/>
  <c r="J20" i="103" s="1"/>
  <c r="D5" i="102"/>
  <c r="C8" i="102"/>
  <c r="G8" i="102"/>
  <c r="I8" i="102"/>
  <c r="I15" i="102"/>
  <c r="I16" i="102"/>
  <c r="G25" i="102"/>
  <c r="I25" i="102"/>
  <c r="G26" i="102"/>
  <c r="I26" i="102"/>
  <c r="G27" i="102"/>
  <c r="I27" i="102"/>
  <c r="G28" i="102"/>
  <c r="I28" i="102"/>
  <c r="G29" i="102"/>
  <c r="I29" i="102"/>
  <c r="G30" i="102"/>
  <c r="I30" i="102"/>
  <c r="G31" i="102"/>
  <c r="I31" i="102"/>
  <c r="J33" i="102"/>
  <c r="J34" i="102"/>
  <c r="I13" i="101"/>
  <c r="I18" i="101"/>
  <c r="G33" i="101"/>
  <c r="J34" i="101"/>
  <c r="D5" i="101" s="1"/>
  <c r="D5" i="100"/>
  <c r="I12" i="100"/>
  <c r="I17" i="100"/>
  <c r="I18" i="100"/>
  <c r="I19" i="100"/>
  <c r="I20" i="100"/>
  <c r="J36" i="100"/>
  <c r="J37" i="100" s="1"/>
  <c r="C8" i="99"/>
  <c r="G8" i="99"/>
  <c r="I8" i="99"/>
  <c r="I15" i="99"/>
  <c r="I16" i="99"/>
  <c r="G25" i="99"/>
  <c r="I25" i="99"/>
  <c r="G26" i="99"/>
  <c r="I26" i="99"/>
  <c r="G27" i="99"/>
  <c r="I27" i="99"/>
  <c r="G28" i="99"/>
  <c r="I28" i="99"/>
  <c r="G29" i="99"/>
  <c r="I29" i="99"/>
  <c r="G30" i="99"/>
  <c r="I30" i="99"/>
  <c r="G31" i="99"/>
  <c r="I31" i="99"/>
  <c r="J33" i="99"/>
  <c r="D5" i="99" s="1"/>
  <c r="D5" i="98"/>
  <c r="I13" i="98"/>
  <c r="I18" i="98"/>
  <c r="I19" i="98"/>
  <c r="G34" i="98"/>
  <c r="J35" i="98"/>
  <c r="J36" i="98"/>
  <c r="I12" i="97"/>
  <c r="I19" i="97"/>
  <c r="I20" i="97"/>
  <c r="J34" i="97"/>
  <c r="D5" i="97" s="1"/>
  <c r="J35" i="97"/>
  <c r="C8" i="96"/>
  <c r="G8" i="96"/>
  <c r="I8" i="96"/>
  <c r="G32" i="96"/>
  <c r="J34" i="96"/>
  <c r="D5" i="96" s="1"/>
  <c r="J35" i="96"/>
  <c r="C8" i="95"/>
  <c r="G8" i="95"/>
  <c r="I8" i="95"/>
  <c r="I28" i="95"/>
  <c r="I29" i="95"/>
  <c r="I30" i="95"/>
  <c r="I31" i="95"/>
  <c r="G32" i="95"/>
  <c r="I32" i="95"/>
  <c r="J34" i="95"/>
  <c r="J35" i="95" s="1"/>
  <c r="C8" i="94"/>
  <c r="G8" i="94"/>
  <c r="I8" i="94"/>
  <c r="I28" i="94"/>
  <c r="I29" i="94"/>
  <c r="I30" i="94"/>
  <c r="I31" i="94"/>
  <c r="G32" i="94"/>
  <c r="I32" i="94"/>
  <c r="J34" i="94"/>
  <c r="D5" i="94" s="1"/>
  <c r="C8" i="93"/>
  <c r="G8" i="93"/>
  <c r="I8" i="93"/>
  <c r="G28" i="93"/>
  <c r="G29" i="93"/>
  <c r="G30" i="93"/>
  <c r="G31" i="93"/>
  <c r="G32" i="93"/>
  <c r="I32" i="93"/>
  <c r="J34" i="93"/>
  <c r="D5" i="93" s="1"/>
  <c r="I27" i="92"/>
  <c r="G32" i="92"/>
  <c r="J33" i="92"/>
  <c r="J34" i="92" s="1"/>
  <c r="I27" i="91"/>
  <c r="I29" i="91"/>
  <c r="I30" i="91"/>
  <c r="I31" i="91"/>
  <c r="G32" i="91"/>
  <c r="I32" i="91"/>
  <c r="J33" i="91"/>
  <c r="D5" i="91" s="1"/>
  <c r="I27" i="90"/>
  <c r="I29" i="90"/>
  <c r="I30" i="90"/>
  <c r="I31" i="90"/>
  <c r="G32" i="90"/>
  <c r="I32" i="90"/>
  <c r="I33" i="90"/>
  <c r="J34" i="90"/>
  <c r="D5" i="90" s="1"/>
  <c r="J35" i="90"/>
  <c r="I28" i="89"/>
  <c r="I29" i="89"/>
  <c r="I30" i="89"/>
  <c r="I31" i="89"/>
  <c r="I32" i="89"/>
  <c r="I33" i="89"/>
  <c r="G34" i="89"/>
  <c r="I34" i="89"/>
  <c r="J35" i="89"/>
  <c r="D5" i="89" s="1"/>
  <c r="D5" i="88"/>
  <c r="I17" i="88"/>
  <c r="I18" i="88"/>
  <c r="G34" i="88"/>
  <c r="J36" i="88"/>
  <c r="J37" i="88" s="1"/>
  <c r="I17" i="87"/>
  <c r="I18" i="87"/>
  <c r="G34" i="87"/>
  <c r="J36" i="87"/>
  <c r="J37" i="87" s="1"/>
  <c r="I17" i="86"/>
  <c r="I18" i="86"/>
  <c r="G34" i="86"/>
  <c r="J36" i="86"/>
  <c r="D5" i="86" s="1"/>
  <c r="J37" i="86"/>
  <c r="I17" i="85"/>
  <c r="I18" i="85"/>
  <c r="J33" i="85"/>
  <c r="D5" i="85" s="1"/>
  <c r="C8" i="84"/>
  <c r="G8" i="84"/>
  <c r="I8" i="84"/>
  <c r="I28" i="84"/>
  <c r="I29" i="84"/>
  <c r="I30" i="84"/>
  <c r="I31" i="84"/>
  <c r="G32" i="84"/>
  <c r="I32" i="84"/>
  <c r="J34" i="84"/>
  <c r="D5" i="84" s="1"/>
  <c r="J35" i="84"/>
  <c r="C8" i="83"/>
  <c r="G8" i="83"/>
  <c r="I8" i="83"/>
  <c r="J34" i="83"/>
  <c r="D5" i="83" s="1"/>
  <c r="J35" i="83"/>
  <c r="C8" i="82"/>
  <c r="G8" i="82"/>
  <c r="I8" i="82"/>
  <c r="I28" i="82"/>
  <c r="I29" i="82"/>
  <c r="I30" i="82"/>
  <c r="I31" i="82"/>
  <c r="G32" i="82"/>
  <c r="I32" i="82"/>
  <c r="J34" i="82"/>
  <c r="D5" i="82" s="1"/>
  <c r="J35" i="82"/>
  <c r="C8" i="81"/>
  <c r="G8" i="81"/>
  <c r="I8" i="81"/>
  <c r="G28" i="81"/>
  <c r="I28" i="81"/>
  <c r="G29" i="81"/>
  <c r="I29" i="81"/>
  <c r="G30" i="81"/>
  <c r="I30" i="81"/>
  <c r="G31" i="81"/>
  <c r="I31" i="81"/>
  <c r="G32" i="81"/>
  <c r="I32" i="81"/>
  <c r="J34" i="81"/>
  <c r="D5" i="81" s="1"/>
  <c r="J35" i="81"/>
  <c r="G33" i="80"/>
  <c r="J34" i="80"/>
  <c r="D5" i="80" s="1"/>
  <c r="G32" i="79"/>
  <c r="J34" i="79"/>
  <c r="J35" i="79" s="1"/>
  <c r="G33" i="78"/>
  <c r="J34" i="78"/>
  <c r="D5" i="78" s="1"/>
  <c r="J35" i="77"/>
  <c r="J36" i="77" s="1"/>
  <c r="G34" i="76"/>
  <c r="J36" i="76"/>
  <c r="J37" i="76" s="1"/>
  <c r="G34" i="75"/>
  <c r="J36" i="75"/>
  <c r="J37" i="75" s="1"/>
  <c r="G34" i="74"/>
  <c r="J36" i="74"/>
  <c r="J37" i="74" s="1"/>
  <c r="J34" i="73"/>
  <c r="J35" i="73" s="1"/>
  <c r="D5" i="128" l="1"/>
  <c r="D5" i="127"/>
  <c r="J25" i="121"/>
  <c r="D5" i="119"/>
  <c r="J25" i="117"/>
  <c r="J25" i="116"/>
  <c r="D5" i="115"/>
  <c r="D5" i="114"/>
  <c r="J35" i="112"/>
  <c r="J35" i="111"/>
  <c r="J37" i="110"/>
  <c r="J29" i="108"/>
  <c r="D5" i="107"/>
  <c r="J35" i="101"/>
  <c r="J34" i="99"/>
  <c r="D5" i="95"/>
  <c r="J35" i="94"/>
  <c r="J35" i="93"/>
  <c r="D5" i="92"/>
  <c r="J34" i="91"/>
  <c r="J36" i="89"/>
  <c r="D5" i="87"/>
  <c r="J34" i="85"/>
  <c r="J35" i="80"/>
  <c r="D5" i="79"/>
  <c r="J35" i="78"/>
  <c r="D5" i="77"/>
  <c r="D5" i="76"/>
  <c r="D5" i="75"/>
  <c r="D5" i="74"/>
  <c r="D5" i="73"/>
</calcChain>
</file>

<file path=xl/sharedStrings.xml><?xml version="1.0" encoding="utf-8"?>
<sst xmlns="http://schemas.openxmlformats.org/spreadsheetml/2006/main" count="3196" uniqueCount="804">
  <si>
    <t>NAZIV MP</t>
  </si>
  <si>
    <t>Šifra artikla</t>
  </si>
  <si>
    <t>Ime artikla ali storitve</t>
  </si>
  <si>
    <t>Cena z DDV</t>
  </si>
  <si>
    <t>-</t>
  </si>
  <si>
    <t>Sestava proteze</t>
  </si>
  <si>
    <t>Kolenska enota</t>
  </si>
  <si>
    <t>Vložek za protezo SPU</t>
  </si>
  <si>
    <t>Ležišče za protezo SPU</t>
  </si>
  <si>
    <t>Sestavni deli za suspenzijo proteze SPU</t>
  </si>
  <si>
    <t>Končni sestavni deli za protezo SPU</t>
  </si>
  <si>
    <t>Strukturni deli za protezo SPU</t>
  </si>
  <si>
    <t>Enota za gleženj in stopalo</t>
  </si>
  <si>
    <t>Sestavni deli za uravnavo protez SPU</t>
  </si>
  <si>
    <t>Proizvajalec</t>
  </si>
  <si>
    <t>Šifra artikla proizvajalca</t>
  </si>
  <si>
    <t>Enota</t>
  </si>
  <si>
    <t>Garancija (mesec)</t>
  </si>
  <si>
    <t>06 24 41</t>
  </si>
  <si>
    <t>Ležišča za proteze spodnjih udov</t>
  </si>
  <si>
    <t>L1</t>
  </si>
  <si>
    <t>Začasno/testno ležišče</t>
  </si>
  <si>
    <t>Kos</t>
  </si>
  <si>
    <t>L9</t>
  </si>
  <si>
    <t>Silikonsko ležišče</t>
  </si>
  <si>
    <t>L2</t>
  </si>
  <si>
    <t>Laminirano ležišče</t>
  </si>
  <si>
    <t>L3</t>
  </si>
  <si>
    <t>Fleksibilno ležišče z zunanjim okvirjem</t>
  </si>
  <si>
    <t>L4</t>
  </si>
  <si>
    <t>Fleksibilno ležišče z notranjim okvirjem</t>
  </si>
  <si>
    <t>L5</t>
  </si>
  <si>
    <t>Lahko visokozmogljivo ležišče</t>
  </si>
  <si>
    <t>L6</t>
  </si>
  <si>
    <t xml:space="preserve">Prigraditev sistema za prilagajanje obsega ležišča </t>
  </si>
  <si>
    <t>L7</t>
  </si>
  <si>
    <t>06 24 40</t>
  </si>
  <si>
    <t>Vložki za proteze spodnjih udov</t>
  </si>
  <si>
    <t>V4</t>
  </si>
  <si>
    <t>Po modelu izdelan vložek</t>
  </si>
  <si>
    <t>V1</t>
  </si>
  <si>
    <t>Prilagodljiv masovno proizveden vložek</t>
  </si>
  <si>
    <t>V2</t>
  </si>
  <si>
    <t>Prilagojen prilagodljiv masovno proizveden vložek</t>
  </si>
  <si>
    <t>V3</t>
  </si>
  <si>
    <t>Z industrijskimi postopki po modelu izdelan vložek</t>
  </si>
  <si>
    <t>V5</t>
  </si>
  <si>
    <t>Distalna kapa</t>
  </si>
  <si>
    <t>V6</t>
  </si>
  <si>
    <t>Podložna blazinica</t>
  </si>
  <si>
    <t>kos</t>
  </si>
  <si>
    <t>/</t>
  </si>
  <si>
    <t>06 24 42</t>
  </si>
  <si>
    <t>Suspenzijske komponente za proteze spodnjih udov</t>
  </si>
  <si>
    <t>Suspenzija z zapenjalnim trakom</t>
  </si>
  <si>
    <t>S1</t>
  </si>
  <si>
    <t>Suspenzija z manšeto</t>
  </si>
  <si>
    <t>S2</t>
  </si>
  <si>
    <t>Suspenzija z nadkolenskim  strokom</t>
  </si>
  <si>
    <t>S3</t>
  </si>
  <si>
    <t>Suspenzija s trakovi</t>
  </si>
  <si>
    <t>S4</t>
  </si>
  <si>
    <t xml:space="preserve">Suspenzija z ramenskim pasom (nosilko) </t>
  </si>
  <si>
    <t>S5</t>
  </si>
  <si>
    <t xml:space="preserve">Suspenzija z medeničnim pasom </t>
  </si>
  <si>
    <t>S6</t>
  </si>
  <si>
    <t>Suspenzija z medeničnim pasom s kolčnim sklepom</t>
  </si>
  <si>
    <t>S7</t>
  </si>
  <si>
    <t>S8</t>
  </si>
  <si>
    <t>Kolenčnik za suspenzijo</t>
  </si>
  <si>
    <t>S19</t>
  </si>
  <si>
    <t>Elastična suspenzija za nadkolensko protezo</t>
  </si>
  <si>
    <t>S18</t>
  </si>
  <si>
    <t>Navleka za krn spodnjega uda z gelom</t>
  </si>
  <si>
    <t>Set</t>
  </si>
  <si>
    <t>S21</t>
  </si>
  <si>
    <t>Zapenijalni mehanizem za košaro</t>
  </si>
  <si>
    <t>S11</t>
  </si>
  <si>
    <t>Suspenzija s KISS sistemom</t>
  </si>
  <si>
    <t>S10</t>
  </si>
  <si>
    <t>Suspenzija z zaklepnim mehanizmom</t>
  </si>
  <si>
    <t>S12</t>
  </si>
  <si>
    <t>Suspenzija z zaklepnim mehanizmom z vrvico</t>
  </si>
  <si>
    <t>S10
S14</t>
  </si>
  <si>
    <r>
      <rPr>
        <sz val="9"/>
        <rFont val="Calibri"/>
        <family val="2"/>
        <scheme val="minor"/>
      </rPr>
      <t>Suspenzija z zaklepnim mehanizmom</t>
    </r>
    <r>
      <rPr>
        <strike/>
        <sz val="9"/>
        <color rgb="FF92D050"/>
        <rFont val="Calibri"/>
        <family val="2"/>
        <scheme val="minor"/>
      </rPr>
      <t xml:space="preserve">
</t>
    </r>
    <r>
      <rPr>
        <sz val="9"/>
        <rFont val="Calibri"/>
        <family val="2"/>
        <scheme val="minor"/>
      </rPr>
      <t>Nepovratni ventil z odpiranjem za suspenzijo z vakumom</t>
    </r>
  </si>
  <si>
    <t>S14</t>
  </si>
  <si>
    <t>Nepovratni ventil z odpiranjem za suspenzijo z vakumom</t>
  </si>
  <si>
    <t>S13</t>
  </si>
  <si>
    <t>Nepovratni ventil za suspenzijo z vakumom</t>
  </si>
  <si>
    <t>S15</t>
  </si>
  <si>
    <t>Tesnilni obroč za vakumsko suspenzijo za ležišče</t>
  </si>
  <si>
    <t>S16</t>
  </si>
  <si>
    <t>Suspenzija z aktivnim vakumskim sistemom</t>
  </si>
  <si>
    <t>S16
B1
A1</t>
  </si>
  <si>
    <t>Suspenzija z aktivnim vakumskim sistemom
Vertikalni amortizer
Aksialna rotacijska enota</t>
  </si>
  <si>
    <t>S17</t>
  </si>
  <si>
    <t>Suspenzija z aktivnim vakumskim sistemom z uravnavanjem tlaka</t>
  </si>
  <si>
    <t>06 24 36</t>
  </si>
  <si>
    <t>Enote za kolk</t>
  </si>
  <si>
    <t>H14</t>
  </si>
  <si>
    <t>K2; enoosni kolčni sklep; do 100kg</t>
  </si>
  <si>
    <t>H11</t>
  </si>
  <si>
    <t>K3; enoosni kolčni sklep ; do 100 kg</t>
  </si>
  <si>
    <t>H12</t>
  </si>
  <si>
    <t>K2,K3; enoosni hidravlični kolčni sklep; do 125 kg</t>
  </si>
  <si>
    <t>H13</t>
  </si>
  <si>
    <t>K3,K4; večosni hidravlični kolčni sklep; do 100 kg</t>
  </si>
  <si>
    <t>06 24 33</t>
  </si>
  <si>
    <t>Kolenske enote (Knee units)</t>
  </si>
  <si>
    <t>K11</t>
  </si>
  <si>
    <t>K19</t>
  </si>
  <si>
    <t>K12</t>
  </si>
  <si>
    <t>K13</t>
  </si>
  <si>
    <t>K14</t>
  </si>
  <si>
    <t>K2, K3 ; pnevmatično večosno koleno ; do 125kg</t>
  </si>
  <si>
    <t>K15</t>
  </si>
  <si>
    <t>K16</t>
  </si>
  <si>
    <t>K2, K3 ; pnevmatično večosno koleno; do 150 kg</t>
  </si>
  <si>
    <t>K17</t>
  </si>
  <si>
    <t>K2, K3 ; hidravlično večosno koleno; do 125 kg</t>
  </si>
  <si>
    <t>K18</t>
  </si>
  <si>
    <t>K2, K3 ; pnevmatično štiriosno koleno ; do 125kg</t>
  </si>
  <si>
    <t>K3, K4 ; hidravlično enoosno koleno ; do 150 kg ; vodoodporno</t>
  </si>
  <si>
    <t>K20</t>
  </si>
  <si>
    <t xml:space="preserve">K3, K4 ; zelo lahko hidravlično enoosno koleno ; do 150 kg </t>
  </si>
  <si>
    <t>K21</t>
  </si>
  <si>
    <t>K3 , K4 ; večosno hidravlično koleno za eksartikulacijo v kolenu ; do 125 kg</t>
  </si>
  <si>
    <t>K22</t>
  </si>
  <si>
    <t>K23</t>
  </si>
  <si>
    <t>K2 , K3 ; pneumatično štiriosno koleno ; do 100 kg</t>
  </si>
  <si>
    <t>K25</t>
  </si>
  <si>
    <t>K26</t>
  </si>
  <si>
    <t>K1 , K2 ; enoosno koleno ; do 125kg</t>
  </si>
  <si>
    <t>K27</t>
  </si>
  <si>
    <t>K28</t>
  </si>
  <si>
    <t>K29</t>
  </si>
  <si>
    <t>K24</t>
  </si>
  <si>
    <t>K30</t>
  </si>
  <si>
    <t>K31</t>
  </si>
  <si>
    <t>K1 ; enoosno koleno ; do 125kg</t>
  </si>
  <si>
    <t>K32</t>
  </si>
  <si>
    <t>K3, K4 ; zelo lahko hidravlično enoosno koleno ; do 150 kg ; vodoodporno</t>
  </si>
  <si>
    <t>K33</t>
  </si>
  <si>
    <t>K36</t>
  </si>
  <si>
    <t>K1 ; Enoosno koleno ; do 150kg</t>
  </si>
  <si>
    <t>K38</t>
  </si>
  <si>
    <t>K1, K2 ; večosno koleno ; do 125kg (izvedbe 3R62=1* do 75 kg)</t>
  </si>
  <si>
    <t>K37</t>
  </si>
  <si>
    <t>06 24 32</t>
  </si>
  <si>
    <t xml:space="preserve">Protetični rotatorji </t>
  </si>
  <si>
    <t>R1</t>
  </si>
  <si>
    <t>Rotator kolena</t>
  </si>
  <si>
    <t>06 24 31</t>
  </si>
  <si>
    <t xml:space="preserve">Blažilci (amortizerji) </t>
  </si>
  <si>
    <t>B1</t>
  </si>
  <si>
    <t>Vertikalni amortizer</t>
  </si>
  <si>
    <t>06 24 30</t>
  </si>
  <si>
    <t xml:space="preserve">Aksialni rotatorji (Elementi za zmanjšanje torzije) </t>
  </si>
  <si>
    <t>A1</t>
  </si>
  <si>
    <t>Aksialna rotacijska enota</t>
  </si>
  <si>
    <t>06 24 27</t>
  </si>
  <si>
    <t>Enote za gležnje in stopala</t>
  </si>
  <si>
    <t>F1</t>
  </si>
  <si>
    <t>K1, K2, K3 ; stopalo s prilagodljivim vračanjem energije ; kompatibilen z Unity ; od 45 do 166kg</t>
  </si>
  <si>
    <t>F4</t>
  </si>
  <si>
    <t>K1, K2, K3 ; stopalo s prilagodljivim vračanjem energije ; nizkoprofilno ; kompatibilen z Unity ; od 45 do 166kg</t>
  </si>
  <si>
    <t>F5</t>
  </si>
  <si>
    <t>K1, K2 ; stopalo s prilagodljivim vračanjem energije ; kompatibilen z Unity ; od 45 do 125kg</t>
  </si>
  <si>
    <t>F6</t>
  </si>
  <si>
    <t>F7</t>
  </si>
  <si>
    <t>K1, K2, K3 ; stopalo s prilagodljivim vračanjem energije ; nizkoprofilno ; s torziskim blažilcem ; kompatibilen z Unity ; od 45 do 147kg</t>
  </si>
  <si>
    <t>F8</t>
  </si>
  <si>
    <t>K1, K2 ; stopalo s prilagodljivim vračanjem energije ; nizkoprofilno ; s prilagodljivo višino pete obutve ; K1 od 45 do 116kg, K2 od 45 do 100kg</t>
  </si>
  <si>
    <t>F9</t>
  </si>
  <si>
    <t>K1, K2, K3 ; stopalo s prilagodljivim vračanjem energije ; z učinkom šok blažilca ; od 45 do 166kg</t>
  </si>
  <si>
    <t>F10</t>
  </si>
  <si>
    <t>K1, K2, K3 ; stopalo s prilagodljivim vračanjem energije ; z učinkom šok blažilca ; s torzijskim blažilcem ; kompatibilen z Unity ; od 45 do 147kg</t>
  </si>
  <si>
    <t>F12</t>
  </si>
  <si>
    <t>K3, K4 ; stopalo s prilagodljivim vračanjem energije ; K3 do 150kg, K4 do 125kg</t>
  </si>
  <si>
    <t>F13</t>
  </si>
  <si>
    <t>K3, K4 ; stopalo s prilagodljivim vračanjem energije ; z vertikalnim absorberjem  ; K3 do 150kg, K4 do 125kg</t>
  </si>
  <si>
    <t>F14</t>
  </si>
  <si>
    <t>K3, K4 ; stopalo s prilagodljivim vračanjem energije ; z vgrajeno vakumsko črpalko ; K3 do 150kg, K4 do 125kg</t>
  </si>
  <si>
    <t>F15</t>
  </si>
  <si>
    <t>K3, K4 ; stopalo s prilagodljivim vračanjem energije ; nizkoprofilno ; do 150kg</t>
  </si>
  <si>
    <t>F16</t>
  </si>
  <si>
    <t>K3, K4 ; stopalo s prilagodljivim vračanjem energije ; vodoodporno ; do 150kg</t>
  </si>
  <si>
    <t>F17</t>
  </si>
  <si>
    <t>K2, K3 ; stopalo brez  prilagodljivega vračanja energije ; obremenitev glede na velikost: 21-22 do 80kg, 23-24 do 95kg, 25-26 do 110kg in 27-30 do 125kg</t>
  </si>
  <si>
    <t>F18</t>
  </si>
  <si>
    <t xml:space="preserve">K3, K4 ; stopalo za amputacijo po Chopart-u ; do 136kg </t>
  </si>
  <si>
    <t>F34</t>
  </si>
  <si>
    <t xml:space="preserve">stopalo za po amputaciji po Pirogoff-u </t>
  </si>
  <si>
    <t>F20</t>
  </si>
  <si>
    <t>K2, K3 : stopalo z vračanjem energije za amputacijo po Syme-mu ali Pirogoff-u ; velikost 25 do 100kg, 26-28 do 125kg</t>
  </si>
  <si>
    <t>F35</t>
  </si>
  <si>
    <t>K1, K2 ; stopalo s stisljivo peto ; velikost 22-25 do 100kg, 26-28 do 125kg (razen 1S101* "SACH+" 22-23 do 80kg, 24-25 do 100kg, 26-30 do 125kg)</t>
  </si>
  <si>
    <t>F36</t>
  </si>
  <si>
    <t>F21</t>
  </si>
  <si>
    <t>K1, K2 ; večosno stopalo s prilagodljivo trdoto pete ; velikost 22-23 do 80kg, 24-25 do 100kg, 26-30 do 125kg</t>
  </si>
  <si>
    <t>F22</t>
  </si>
  <si>
    <t>K1, K2 ; dinamično stopalo ; do 150 kg</t>
  </si>
  <si>
    <t>F23</t>
  </si>
  <si>
    <t>K2, K3 ; dinamično stopalo z delnim vračanjem energije ; velikost 22-25 do 75kg, 26-30 do 100kg</t>
  </si>
  <si>
    <t>F24</t>
  </si>
  <si>
    <t>K2, K3 ; stopalo z večosnim gležnjem ; velikost 24-25 do 75kg, 26-30 do 100kg</t>
  </si>
  <si>
    <t>F37</t>
  </si>
  <si>
    <t>K1, K2 ; stopalo brez  prilagodljivega vračanja energije ; velikost 22-23 do 100kg, 24-25 do 150kg, 26-30 do 175kg</t>
  </si>
  <si>
    <t>F38</t>
  </si>
  <si>
    <t>K3, K4 ; stopalo brez  prilagodljivega vračanja energije ; velikost 24-25 do 75kg, 26-30 do 100kg</t>
  </si>
  <si>
    <t>F25</t>
  </si>
  <si>
    <t>K1, K2 ; SACH stopalo z nastavljivo trdoto pete ; vodoodporno do 1m ; do 125kg</t>
  </si>
  <si>
    <t>F26</t>
  </si>
  <si>
    <t>K1, K2, K3 ; stopalo z večosnim gležnjem ; do 125 kg</t>
  </si>
  <si>
    <t>F27</t>
  </si>
  <si>
    <t>K2, K3, K4 ; stopalo brez prilagodljivega vračanja energije ; z  večosnim gležnjem ; vodoodporno do 1 m ; do 125kg (K4 do 100kg)</t>
  </si>
  <si>
    <t>F28</t>
  </si>
  <si>
    <t>K2, K3, K4 ; stopalo s prilagodljivim vračanjem energije ; vodoodporno do 1 m ; do 166kg</t>
  </si>
  <si>
    <t>F29</t>
  </si>
  <si>
    <t>K3, K4 ; stopalo s prilagodljivim vračanjem energije ; z torzijskim in šok adapterjem ;  do 166kg</t>
  </si>
  <si>
    <t>F30</t>
  </si>
  <si>
    <t>K2, K3, K4 ; hidravlično stopalo brez prilagodljivega vračanja energije ; vodoodporno do 1 m ; do 125kg (K4 do 100kg)</t>
  </si>
  <si>
    <t>F31</t>
  </si>
  <si>
    <t>K2, K3, K4 ; hidravlično stopalo brez prilagodljivega vračanja energije ; z vgrajeno aktivno vakumsko črpalko ; do 125kg (K4 do 100kg)</t>
  </si>
  <si>
    <t>F32</t>
  </si>
  <si>
    <t>K2, K3, K4 ; hidravlično stopalo brez prilagodljivega vračanja energije ; z torzijskim in šok adapterjem ; do 125kg (K4 do 100kg)</t>
  </si>
  <si>
    <t>F33</t>
  </si>
  <si>
    <t>K2 ; hidravlično stopalo za K2 ; vodoodporno do 1 m ; do 150kg</t>
  </si>
  <si>
    <t>F39</t>
  </si>
  <si>
    <t>K2, K3, K4 ; hidravlično stopalo s povečano gibljivostjo ; vodoodporno do 1 m ; do 125kg (K4 do 100kg)</t>
  </si>
  <si>
    <t>F40</t>
  </si>
  <si>
    <t>K1,K2,K3; dinamično stopalo z prožno metatarzalo osnovo ; vodoodporno ; od 50 do 110kg</t>
  </si>
  <si>
    <t>F41</t>
  </si>
  <si>
    <t>F42</t>
  </si>
  <si>
    <t>stopalo za kopalno protezo ; do 150kg</t>
  </si>
  <si>
    <t>F43</t>
  </si>
  <si>
    <t>F44</t>
  </si>
  <si>
    <t>F45</t>
  </si>
  <si>
    <t>F46</t>
  </si>
  <si>
    <t>K2, K3, K4 ; stopalo s prilagodljivim vračanjem energije, gibljivim metatarzalnim sklepom in pomoč pri odrivu ; vodoodporno do 1 m ; do 110kg</t>
  </si>
  <si>
    <t>06 24 45</t>
  </si>
  <si>
    <t>Komponente za uravnavo protez spodnjih udov</t>
  </si>
  <si>
    <t>U1</t>
  </si>
  <si>
    <t>drsni adapter</t>
  </si>
  <si>
    <t>U3</t>
  </si>
  <si>
    <t>dvojni gibljiv adapter</t>
  </si>
  <si>
    <t>U2</t>
  </si>
  <si>
    <t>dvojni adapter</t>
  </si>
  <si>
    <t>U4</t>
  </si>
  <si>
    <t>U6</t>
  </si>
  <si>
    <t>kotni adapter za kopalno protezo</t>
  </si>
  <si>
    <t>U5</t>
  </si>
  <si>
    <t>hitro-snemljiv adapter</t>
  </si>
  <si>
    <t>06 24 46</t>
  </si>
  <si>
    <t xml:space="preserve">Strukturne komponente za proteze spodnjih udov </t>
  </si>
  <si>
    <t>SK1</t>
  </si>
  <si>
    <t>SK2</t>
  </si>
  <si>
    <t>SK3</t>
  </si>
  <si>
    <t>SK6</t>
  </si>
  <si>
    <t>Komplet strukturnih komponent za podkolensko kopalno protezo s stopalom;125kg;</t>
  </si>
  <si>
    <t>SK7</t>
  </si>
  <si>
    <t>Komplet strukturnih komponent za nadkolensko kopalno protezo s kolenom in stopalom;125kg;</t>
  </si>
  <si>
    <t>SK8</t>
  </si>
  <si>
    <t>Komplet strukturnih komponent za podkolensko kopalno protezo s stopalom;150kg;</t>
  </si>
  <si>
    <t>SK9</t>
  </si>
  <si>
    <t>Komplet strukturnih komponent za nadkolensko kopalno protezo s kolenom in stopalom;150kg;</t>
  </si>
  <si>
    <t>06 24 47</t>
  </si>
  <si>
    <t>Končne (kozmetične) komponente za proteze spodnjih udov</t>
  </si>
  <si>
    <t>KK1</t>
  </si>
  <si>
    <t>Kozmetični komplet za podkolensko protezo</t>
  </si>
  <si>
    <t>KK2</t>
  </si>
  <si>
    <t>Kozmetični komplet za nadkolensko protezo/ protezo po eksartikulaciji kolena</t>
  </si>
  <si>
    <t>KK3</t>
  </si>
  <si>
    <t>Kozmetični komplet za protezo po eksartikulaciji/hemipelvektomiji kolka</t>
  </si>
  <si>
    <t>KK4</t>
  </si>
  <si>
    <t xml:space="preserve">Kozmetični komplet za protezo po amputaciji dela stopala </t>
  </si>
  <si>
    <t>0,3</t>
  </si>
  <si>
    <t>KK5</t>
  </si>
  <si>
    <t>Kozmetični komplet za protezo po eksartikulaciji gležnja</t>
  </si>
  <si>
    <t>KK6</t>
  </si>
  <si>
    <t>Kozmetični komplet za protezo po amputaciji dela stopala-silikonski</t>
  </si>
  <si>
    <t>KK7</t>
  </si>
  <si>
    <t>Kozmetični komplet za protezo po amputaciji dela stopala-silikonski-prst</t>
  </si>
  <si>
    <t>06 24 91</t>
  </si>
  <si>
    <t>Sestava proteze po amputaciji dela stopala</t>
  </si>
  <si>
    <t>SP1</t>
  </si>
  <si>
    <t>Sestava proteze po eksartikulaciji gležnja</t>
  </si>
  <si>
    <t>SP2</t>
  </si>
  <si>
    <t>Sestava TT proteze</t>
  </si>
  <si>
    <t>SP3</t>
  </si>
  <si>
    <t>Sestava proteze po eksartikulaciji kolena</t>
  </si>
  <si>
    <t>SP4</t>
  </si>
  <si>
    <t>Sestava TF proteze</t>
  </si>
  <si>
    <t>SP5</t>
  </si>
  <si>
    <t>06 24 92</t>
  </si>
  <si>
    <t>Dodatki</t>
  </si>
  <si>
    <t>D4</t>
  </si>
  <si>
    <t>komplet kozmetičnih nogavic za nadkolensko protezo</t>
  </si>
  <si>
    <t>D5</t>
  </si>
  <si>
    <t>komplet za končno izdelavo proteze po eksartikulaciji kolka /hemipelvektomiji</t>
  </si>
  <si>
    <t>D1</t>
  </si>
  <si>
    <t>Navleka za nameščanje ležišča</t>
  </si>
  <si>
    <t>D6</t>
  </si>
  <si>
    <t>zatič za vložek</t>
  </si>
  <si>
    <t>D7</t>
  </si>
  <si>
    <t>elastika za 7E4 kolčni sklep</t>
  </si>
  <si>
    <t>D8</t>
  </si>
  <si>
    <t>prevleka, ki daje stopalu obliko</t>
  </si>
  <si>
    <t>D9</t>
  </si>
  <si>
    <t>prožna vloga iz ogljikovih vlaken za protezo po delu amputacije stopala -vgrajena v stopalo</t>
  </si>
  <si>
    <t>D10</t>
  </si>
  <si>
    <t>prožna vloga iz ogljikovih vlaken za protezo po delu amputacije stopala -snemljiva</t>
  </si>
  <si>
    <t>NAČIN ZAGOTAVLJANJA PROTEZ SPODNJIH UDOV</t>
  </si>
  <si>
    <t>1.</t>
  </si>
  <si>
    <t>3.</t>
  </si>
  <si>
    <r>
      <t xml:space="preserve">Kadar cene vrst MP vključujejo dve testni/začasni ležišči in končno ležišče bo </t>
    </r>
    <r>
      <rPr>
        <sz val="11"/>
        <rFont val="Calibri"/>
        <family val="2"/>
        <charset val="238"/>
        <scheme val="minor"/>
      </rPr>
      <t>dobavitelj</t>
    </r>
    <r>
      <rPr>
        <sz val="11"/>
        <color rgb="FFFF0000"/>
        <rFont val="Calibri"/>
        <family val="2"/>
        <charset val="238"/>
        <scheme val="minor"/>
      </rPr>
      <t xml:space="preserve"> </t>
    </r>
    <r>
      <rPr>
        <sz val="11"/>
        <color theme="1"/>
        <rFont val="Calibri"/>
        <family val="2"/>
        <charset val="238"/>
        <scheme val="minor"/>
      </rPr>
      <t xml:space="preserve">zaračunal dejansko </t>
    </r>
    <r>
      <rPr>
        <sz val="11"/>
        <rFont val="Calibri"/>
        <family val="2"/>
        <charset val="238"/>
        <scheme val="minor"/>
      </rPr>
      <t xml:space="preserve">izdelana </t>
    </r>
    <r>
      <rPr>
        <sz val="11"/>
        <color theme="1"/>
        <rFont val="Calibri"/>
        <family val="2"/>
        <charset val="238"/>
        <scheme val="minor"/>
      </rPr>
      <t>potrebna testna/začasna ležišča in izdano končno ležišče.  V primeru potrebe po dodatnem tesnem/začasnem ležišču bo dobavitelj zaprosil za odobritev funkcionalno ustreznega pripomočka, to je dodatnega testnega/začasnega ležišča.</t>
    </r>
  </si>
  <si>
    <t>4.</t>
  </si>
  <si>
    <t>Za proteze spodnjih udov kategorije 3 in 4 se pri izdaji MP zagotovi največ dva vložka in/ali kolenčnika (v primeru podkolenskih protez). Dobavitelj bo v okviru vzdrževanj, v primeru izkazane potrebe zamenjal in zaračunal silikonska vložka  in/ali kolenčnika po poteku garancije, sicer pa enkrat letno ob vzdrževanju proteze.</t>
  </si>
  <si>
    <t>5.</t>
  </si>
  <si>
    <t>6.</t>
  </si>
  <si>
    <t xml:space="preserve">Obračun proteze se izvede šele, ko je proteza z dokončnim ležiščem izdana zavarovani osebi v uporabo.  </t>
  </si>
  <si>
    <t>7.</t>
  </si>
  <si>
    <t>Kadar izbrani deli proteze ne ustrezajo aktivnostni kategoriji zavarovane osebe so vsa odstopanja zabeležena v izjavo o MP izdelanem za posameznega uporabnika.</t>
  </si>
  <si>
    <r>
      <t>št.ur</t>
    </r>
    <r>
      <rPr>
        <sz val="8"/>
        <color rgb="FF000000"/>
        <rFont val="Calibri"/>
        <family val="2"/>
        <charset val="238"/>
        <scheme val="minor"/>
      </rPr>
      <t xml:space="preserve">  </t>
    </r>
    <r>
      <rPr>
        <b/>
        <sz val="9"/>
        <color rgb="FF000000"/>
        <rFont val="Calibri"/>
        <family val="2"/>
        <charset val="238"/>
        <scheme val="minor"/>
      </rPr>
      <t>največ</t>
    </r>
  </si>
  <si>
    <t>POPRAVILA MP</t>
  </si>
  <si>
    <t>Popravilo osnovno</t>
  </si>
  <si>
    <t>Osnovno popravilo obsega prevzem popravila, naročanje in ponovna namestitev sestavnega dela brez premontaže.</t>
  </si>
  <si>
    <t>Popravilo manjše</t>
  </si>
  <si>
    <t>Manjše popravilo obsega prevzem popravila, naročanje in ponovna namestitev sestavnega dela s premontažo brez statične in dinamične nastavitve.</t>
  </si>
  <si>
    <t>Popravilo srednje</t>
  </si>
  <si>
    <t>Srednje popravilo obsega prevzem popravila, naročanje in ponovna namestitev enega sestavnega dela s premontažo in s  statično in dinamično nastavitvijo.</t>
  </si>
  <si>
    <t xml:space="preserve">Popravilo večje </t>
  </si>
  <si>
    <t>Večje popravilo obsega prevzem popravila, naročanje in ponovna namestitev dveh  sestavnih delov s premontažo in s  statično in dinamično nastavitvijo.</t>
  </si>
  <si>
    <t>Stroški popravil sestavnih delov proteze, ki jih izvede proizvajalce sestavnega dela</t>
  </si>
  <si>
    <t>VZDRŽEVANJE MP</t>
  </si>
  <si>
    <t>Servisni pregled podkolenske proteze/proteze po eksartikulaciji gležnja</t>
  </si>
  <si>
    <t>Servisni pregled obsega pregled stopala, pregled adapterjev, pregled ležišča in vložka, izdaja Potrdila o oceni proteze.</t>
  </si>
  <si>
    <t>Servisni pregled proteze po eksartikulaciji kolena/nadkolenske proteze</t>
  </si>
  <si>
    <t>Servisni pregled obsega pregled stopala, pregled kolena, pregled adapterjev, pregled ležišča in vložka, izdaja Potrdila o oceni proteze.</t>
  </si>
  <si>
    <t>Servisni pregled proteze po eksartikulaciji/hemipelvektomiji kolka.</t>
  </si>
  <si>
    <t>Servisni pregled obsega pregled stopala, pregled kolena, pregled kolka, pregled adapterjev, pregled ležišča, izdaja Potrdila o oceni proteze.</t>
  </si>
  <si>
    <t>Servisni pregled podkolenske proteze/proteze po eksartikulaciji gležnja s kozmetiko</t>
  </si>
  <si>
    <t>Servisni pregled obsega odstranitev kozmetike, pregled stopala, pregled adapterjev, pregled ležišča in vložka, izdaja Potrdila o oceni proteze.</t>
  </si>
  <si>
    <t>Servisni pregled proteze po eksartikulaciji kolena/nadkolenske proteze s kozmetiko</t>
  </si>
  <si>
    <t>Servisni pregled obsega odstranitev kozmetike pregled stopala, pregled kolena, pregled cevi in adapterjev, pregled ležišča in vložka, izdaja Potrdila o oceni proteze.</t>
  </si>
  <si>
    <t>Servisni pregled proteze po eksartikulaciji/hemipelvektomiji kolka s kozmetiko</t>
  </si>
  <si>
    <t>Servisni pregled obsega odstranitev kozmetike pregled stopala, pregled kolena, pregled kolka, pregled cevi in adapterjev, pregled ležišča in vložka, izdaja Potrdila o oceni proteze.</t>
  </si>
  <si>
    <t>List št.</t>
  </si>
  <si>
    <t>Šifra MP</t>
  </si>
  <si>
    <t>Naziv MP</t>
  </si>
  <si>
    <t>0141, 0142</t>
  </si>
  <si>
    <t>Podkolenska proteza za kategorijo 1</t>
  </si>
  <si>
    <t>0177, 0178</t>
  </si>
  <si>
    <t>Podkolenska proteza za kategorijo 2</t>
  </si>
  <si>
    <t>0185, 0186</t>
  </si>
  <si>
    <t>Podkolenska proteza za kategorijo 3</t>
  </si>
  <si>
    <t>3013, 3014</t>
  </si>
  <si>
    <t>Podkolenska proteza za kategorijo 4</t>
  </si>
  <si>
    <t>0153, 0154</t>
  </si>
  <si>
    <t>Nadkolenska proteza za kategorijo 1</t>
  </si>
  <si>
    <t>0181, 0182</t>
  </si>
  <si>
    <t>Nadkolenska proteza za kategorijo 2</t>
  </si>
  <si>
    <t>0189, 0190</t>
  </si>
  <si>
    <t>Nadkolenska proteza za kategorijo 3</t>
  </si>
  <si>
    <t>3017, 3018</t>
  </si>
  <si>
    <t>Nadkolenska proteza za kategorijo 4</t>
  </si>
  <si>
    <t>0155, 0156</t>
  </si>
  <si>
    <t>Proteza po eksartikulaciji kolka za kategorijo 1</t>
  </si>
  <si>
    <t>0183, 0184</t>
  </si>
  <si>
    <t>Proteza po eksartikulaciji kolka za kategorijo 2</t>
  </si>
  <si>
    <t>0191, 0192</t>
  </si>
  <si>
    <t>Proteza po eksartikulaciji kolka za kategorijo 3</t>
  </si>
  <si>
    <t>3019, 3020</t>
  </si>
  <si>
    <t>Proteza po eksartikulaciji kolka za kategorijo 4</t>
  </si>
  <si>
    <t>0133, 0134</t>
  </si>
  <si>
    <t>Proteza po eksartikulaciji gležnja za kategorijo 1</t>
  </si>
  <si>
    <t>3007, 3008</t>
  </si>
  <si>
    <t>Proteza po eksartikulaciji gležnja za kategorijo 2</t>
  </si>
  <si>
    <t>3009, 3010</t>
  </si>
  <si>
    <t>Proteza po eksartikulaciji gležnja za kategorijo 3</t>
  </si>
  <si>
    <t>3011, 3012</t>
  </si>
  <si>
    <t>Proteza po eksartikulaciji gležnja za kategorijo 4</t>
  </si>
  <si>
    <t>0145, 0146</t>
  </si>
  <si>
    <t>Proteza po eksartikulaciji kolena za kategorijo 1</t>
  </si>
  <si>
    <t>0179, 0180</t>
  </si>
  <si>
    <t>Proteza po eksartikulaciji kolena za kategorijo 2</t>
  </si>
  <si>
    <t>0187, 0188</t>
  </si>
  <si>
    <t>Proteza po eksartikulaciji kolena za kategorijo 3</t>
  </si>
  <si>
    <t>3015, 3016</t>
  </si>
  <si>
    <t>Proteza po eksartikulaciji kolena za kategorijo 4</t>
  </si>
  <si>
    <t>3021, 3022</t>
  </si>
  <si>
    <t>Proteza po hemipelvektomiji za kategorijo 1</t>
  </si>
  <si>
    <t>3023, 3024</t>
  </si>
  <si>
    <t>Proteza po hemipelvektomiji za kategorijo 2</t>
  </si>
  <si>
    <t>3025, 3026</t>
  </si>
  <si>
    <t>Proteza po hemipelvektomiji za kategorijo 3</t>
  </si>
  <si>
    <t>3027, 3028</t>
  </si>
  <si>
    <t>Proteza po hemipelvektomiji za kategorijo 4</t>
  </si>
  <si>
    <t>0135, 0136</t>
  </si>
  <si>
    <t>Začasna podkolenska proteza</t>
  </si>
  <si>
    <t>0147, 0148</t>
  </si>
  <si>
    <t>Začasna nadkolenska proteza</t>
  </si>
  <si>
    <t>3035, 3036</t>
  </si>
  <si>
    <t>Začasna prot. po eksartikulaciji kolka</t>
  </si>
  <si>
    <t>3031, 3032</t>
  </si>
  <si>
    <t>Začasna prot. po eksartikulaciji gležnja</t>
  </si>
  <si>
    <t>3033, 3034</t>
  </si>
  <si>
    <t>Začasna prot. po eksartikulaciji kolena</t>
  </si>
  <si>
    <t>3037, 3038</t>
  </si>
  <si>
    <t>Začasna prot. po himipelvektomiji</t>
  </si>
  <si>
    <t>3029, 3030</t>
  </si>
  <si>
    <t>Začasna prot. po amputaciji dela stopala - silikonsko stopalo</t>
  </si>
  <si>
    <t>Začasna prot. po amputaciji dela stopala - silikonski prst</t>
  </si>
  <si>
    <t>Začasna prot. po amputaciji dela stopala - laminirana s polnilom</t>
  </si>
  <si>
    <t>Začasna prot. po amputaciji dela stopala - laminirana s prot. stopalom</t>
  </si>
  <si>
    <t>0143, 0144</t>
  </si>
  <si>
    <t>Podkolenska prot. za kopanje</t>
  </si>
  <si>
    <t>3043, 3044</t>
  </si>
  <si>
    <t>Nadkolenska prot. za kopanje</t>
  </si>
  <si>
    <t>3045, 3046</t>
  </si>
  <si>
    <t>Prot. po eksartikulaciji kolka za kopanje</t>
  </si>
  <si>
    <t>3039, 3040</t>
  </si>
  <si>
    <t>Prot. po eksartikulaciji gležnja za kopanje</t>
  </si>
  <si>
    <t>3041, 3042</t>
  </si>
  <si>
    <t>Prot. po eksartikulaciji kolena za kopanje</t>
  </si>
  <si>
    <t>3047, 3048</t>
  </si>
  <si>
    <t>Prot. po hemipelvektomiji za kopanje</t>
  </si>
  <si>
    <t>3001, 3002</t>
  </si>
  <si>
    <t>Prot. po amputaciji dela stopala za kategorijo 1 - silikonsko stopalo</t>
  </si>
  <si>
    <t>Prot. po amputaciji dela stopala za kategorijo 1 - silikonski prst</t>
  </si>
  <si>
    <t>Prot. po amputaciji dela stopala za kategorijo 1 - laminirana s polnilom</t>
  </si>
  <si>
    <t>Prot. po amputaciji dela stopala za kategorijo 1 - laminirana s prot. stopalom</t>
  </si>
  <si>
    <t>0131, 0132</t>
  </si>
  <si>
    <t>Prot. po amputaciji dela stopala za kategorijo 2 - silikonsko stopalo</t>
  </si>
  <si>
    <t>Prot. po amputaciji dela stopala za kategorijo 2 - silikonski prst</t>
  </si>
  <si>
    <t>Prot. po amputaciji dela stopala za kategorijo 2 - laminirana s polnilom</t>
  </si>
  <si>
    <t>Prot. po amputaciji dela stopala za kategorijo 2 - laminirana s prot. stopalom</t>
  </si>
  <si>
    <t>3003, 3004</t>
  </si>
  <si>
    <t>Prot. po amputaciji dela stopala za kategorijo 3 - silikonsko stopalo</t>
  </si>
  <si>
    <t>Prot. po amputaciji dela stopala za kategorijo 3 - silikonski prst</t>
  </si>
  <si>
    <t>Prot. po amputaciji dela stopala za kategorijo 3 - laminirana s polnilom</t>
  </si>
  <si>
    <t>Prot. po amputaciji dela stopala za kategorijo 3 - laminirana s prot. stopalom</t>
  </si>
  <si>
    <t>3005, 3006</t>
  </si>
  <si>
    <t>Prot. po amputaciji dela stopala za kategorijo 4 - silikonsko stopalo</t>
  </si>
  <si>
    <t>Prot. po amputaciji dela stopala za kategorijo 4 - silikonski prst</t>
  </si>
  <si>
    <t>Prot. po amputaciji dela stopala za kategorijo 4 - laminirana s polnilom</t>
  </si>
  <si>
    <t>Prot. po amputaciji dela stopala za kategorijo 4 - laminirana s prot. stopalom</t>
  </si>
  <si>
    <t>L8</t>
  </si>
  <si>
    <t>Nadomestek za vakuumsko črpalko VIP-* med izdelavo ležišča</t>
  </si>
  <si>
    <t>Plošča za pritrditev vakuumske črpalke VIP-*</t>
  </si>
  <si>
    <t>K3 ; Pnevmatično enoosno koleno  s titanovim ohišjem ; do 125kg</t>
  </si>
  <si>
    <t>K1, K2 ; Pnevmatično štiriosno koleno ; do 125 kg</t>
  </si>
  <si>
    <t>K1 ; Pnevmatično štiriosno koleno ; do 125 kg</t>
  </si>
  <si>
    <t>K2 , K3 ; Enoosno koleno ; do 125kg</t>
  </si>
  <si>
    <t>K1, K2 ; Večosno koleno  za eksartikulacijo v kolenu ; do 125 kg</t>
  </si>
  <si>
    <t>K1 , K2 ; Enoosno koleno ; do 100kg</t>
  </si>
  <si>
    <t>K1 , K2 ; Enoosno koleno ; do 125kg</t>
  </si>
  <si>
    <t>K1, K2 ; Večosno koleno ; do 100kg</t>
  </si>
  <si>
    <t>K1 ; Večosno koleno za exartikulacijo kolena ; do 125kg</t>
  </si>
  <si>
    <t>K1 ; Lahko enoosno koleno ; do 100kg</t>
  </si>
  <si>
    <t>K1 ; Enoosno koleno ; do 125kg</t>
  </si>
  <si>
    <t>K1, K2 ; Mehanično večosno koleno ; do 136kg</t>
  </si>
  <si>
    <t>K1,K2; hidravlično večosno z zaporo; do 100kg</t>
  </si>
  <si>
    <t>F19</t>
  </si>
  <si>
    <t>stopalo SACH za amputacijo po Pirfogoff-u</t>
  </si>
  <si>
    <t>K1 ; Enoosno stopalo ; do 100kg</t>
  </si>
  <si>
    <t>K1, K2, K3 ; Stopalo za velike obremenitve ; vodoodporno ; do 205kg</t>
  </si>
  <si>
    <t>K3, K4 ; Stopalo s prilagodljivim vračanjem energije ; vodoodporno ; do 150kg</t>
  </si>
  <si>
    <t>K3, K4 ; Stopalo s prilagodljivim vračanjem energije ; nizkoprofilno ; vodoodporno ; do 150kg</t>
  </si>
  <si>
    <t>K1 ; Dinamično stopalo s prožno metatarzalo osnovo ; kompatibilen z Unity ; od 45 do 136kg</t>
  </si>
  <si>
    <t>Elastomerno polnilo po amputaciji dela stopala</t>
  </si>
  <si>
    <t>K3 ; Stopalo s prilagodljivim vračanjem energije ; vodoodporno ; do 116kg</t>
  </si>
  <si>
    <t>novo</t>
  </si>
  <si>
    <t>K3, K4 ; Stopalo s prilagodljivim vračanjem energije ; nizkoprofilno ; do 125kg</t>
  </si>
  <si>
    <t>K1, K2 ; dinamično stopalo ; do 125kg</t>
  </si>
  <si>
    <t>K3 ; Stopalo s prilagodljivim vračanjem energije ; z vertikalnim absorberjem ; do 150kg</t>
  </si>
  <si>
    <t>K3, K4 ; stopalo s prilagodljivim vračanjem energije ; z dodatno gibljivostjo v gležnju ; z vertikalnim absorberjem  ; do 125kg</t>
  </si>
  <si>
    <t>K1, K2 ; stopalo s stisljivo peto ;  do 100kg</t>
  </si>
  <si>
    <t>K1; stopalo s prilagodljivim vračanjem energije ; kompatibilen z Unity ; do 147kg</t>
  </si>
  <si>
    <t>K3 ; Stopalo s prilagodljivim vračanjem energije ; z dodatno gibljivostjo v gležnju ; do 130kg</t>
  </si>
  <si>
    <t>K1, K2, K3 ; Stopalo s prilagodljivim vračanjem energije ; za amputacije po symes in pyrogof, ali daljše krne ;  nastavljivo po ML/AP ; do 166kg</t>
  </si>
  <si>
    <t xml:space="preserve"> kotni adapter</t>
  </si>
  <si>
    <t>Komplet strukturnih komponent za podkolensko protezo; 100kg</t>
  </si>
  <si>
    <t>Komplet strukturnih komponent za nadkolensko protezo/protezo po eksartikulaciji kolena;100kg</t>
  </si>
  <si>
    <t>Komplet strukturnih komponent za protezo po eksartikulaciji/hemipelvektomiji kolka;100kg</t>
  </si>
  <si>
    <t>SK5</t>
  </si>
  <si>
    <t>Komplet strukturnih komponent za podkolensko protezo;205kg</t>
  </si>
  <si>
    <t>D2</t>
  </si>
  <si>
    <t>Zaščitni pokrov za MPK</t>
  </si>
  <si>
    <t>Zaščita za ležišče</t>
  </si>
  <si>
    <t>Prevleka za podkolenski del proteze</t>
  </si>
  <si>
    <t>Odločitev protetika glede na značilnosti krna, vrsto suspenzije in ležišča ter dnevne aktivnosti ZO.</t>
  </si>
  <si>
    <t>Masovno proizvedeni vložki različnih oblik, velikosti in lastnosti, ki se po dolžini prilagodijo dolžini krna.</t>
  </si>
  <si>
    <t>Masovno proizvedeni vložki različnih oblik, velikosti in lastnosti, ki jih proizvajalec prilagodi glede na specifične zahteve naročnika in se po dolžini prilagodijo dolžini krna (npr. vložek z daljšo ali krajše ojačitvijo (&gt; &lt; 10 cm) v odvisnosti od dolžine krna; daljši vložek od standardnega za izjemno velike).</t>
  </si>
  <si>
    <t>Vložki različnih oblik, velikosti in lastnosti, ki jih proizvajalec z industrijskim postopkom izdelave izdela po modelu, ki ga posreduje naročnik.</t>
  </si>
  <si>
    <t>Po modelu izdelan vložek iz: mehkega penastega termoplastičnega materiala;  gume, znotraj prevlečene z mehakim, elastičenim in zračnim materialom (usnje, tekstil ali podobno) ali  mehkega penastega termoplastičnega materiala, znotraj prevlečenega z mehkim, elastičnim in zračnim usnjem je namenjen blažitvi in porazdelitvi obremenitve na krn ter absorpciji prenosa energije, ki se izraža s tresljaji pri hoji in s tem preprečevanju neprijetne bolečine v krnu. Zasnovan je kot sestavni del ležišča, je snemljiv zaradi čiščenja in vzdrževanja in ni zamenljiv.</t>
  </si>
  <si>
    <t>Amputacija: palca distalno od stopalnice, prstov 2 do 5 distalno od stopalnice, distalno od stopalnice, distalno od zgornjega skočnega sklepa, v zgornjem skočnem sklepu, med kolenom in zgornjim skočnim sklepom, v kolenu, med kolkom in kolenom, v kolku ali spodnjega uda skupaj z delom ali s celotno polovico medenice.</t>
  </si>
  <si>
    <r>
      <t xml:space="preserve">Začasno/testno ležišče je namenjeno uporabi v trajanju do osem mesecev v skladu z opisom zdravstvenih stanj in ostalih pogojev.  </t>
    </r>
    <r>
      <rPr>
        <sz val="9"/>
        <rFont val="Calibri"/>
        <family val="2"/>
        <charset val="238"/>
        <scheme val="minor"/>
      </rPr>
      <t>Izdelano je iz termoplastičnega materiala</t>
    </r>
    <r>
      <rPr>
        <sz val="9"/>
        <color rgb="FFFF0000"/>
        <rFont val="Calibri"/>
        <family val="2"/>
        <charset val="238"/>
        <scheme val="minor"/>
      </rPr>
      <t xml:space="preserve"> </t>
    </r>
    <r>
      <rPr>
        <sz val="9"/>
        <rFont val="Calibri"/>
        <family val="2"/>
        <charset val="238"/>
        <scheme val="minor"/>
      </rPr>
      <t>po modelu  izdelanem z uporabo kalupa oblikovanega po krnu in ima lahko ustrezne ojačitve iz ojačane umetne mase. V</t>
    </r>
    <r>
      <rPr>
        <sz val="9"/>
        <color theme="1"/>
        <rFont val="Calibri"/>
        <family val="2"/>
        <charset val="238"/>
        <scheme val="minor"/>
      </rPr>
      <t xml:space="preserve">grajen ima priključni element za montažo na strukturne komponente proteze.  </t>
    </r>
  </si>
  <si>
    <t>Stabilna amputacija ali enakovredna prirojena ali pridobljena pomanjkljivost uda, ki je enakovredna amputaciji: palca distalno od stopalnice, prstov 2 do 5 distalno od stopalnice, distalno od stopalnice, distalno od zgornjega skočnega sklepa, v zgornjem skočnem sklepu, med kolenom in zgornjim skočnim sklepom, v kolenu, med kolkom in kolenom, v kolku ali spodnjega uda skupaj z delom ali s celotno polovico medenice.</t>
  </si>
  <si>
    <r>
      <t xml:space="preserve">Laminirano ležišče je namenjeno uporabi v skladu z opisom zdravstvenih stanj in ostalih pogojev.  </t>
    </r>
    <r>
      <rPr>
        <sz val="9"/>
        <rFont val="Calibri"/>
        <family val="2"/>
        <charset val="238"/>
        <scheme val="minor"/>
      </rPr>
      <t xml:space="preserve">Izdelano je po modelu iz ojačane umetne mase. </t>
    </r>
    <r>
      <rPr>
        <sz val="9"/>
        <color theme="1"/>
        <rFont val="Calibri"/>
        <family val="2"/>
        <charset val="238"/>
        <scheme val="minor"/>
      </rPr>
      <t xml:space="preserve">Izdelava modela vključuje predhodno izdelavo prvega testnega podkolenskega ležišča po modelu izdelanem z uporabo  kalupa oblikovanega po krnu. Testno ležišče se izdela in uporablja v skladu z zahtevami za dodatno testno ležišče. Vgrajen ima priključni element za montažo na strukturne komponente proteze.  </t>
    </r>
  </si>
  <si>
    <t>Stabilna amputacija ali enakovredna prirojena ali pridobljena pomanjkljivost uda, ki je enakovredna amputaciji: palca distalno od stopalnice, prstov 2 do 5 distalno od stopalnice, distalno od stopalnice, distalno od zgornjega skočnega sklepa, v zgornjem skočnem sklepu, med kolenom in zgornjim skočnim sklepom, v kolenu, med kolkom in kolenom, v kolku ali spodnjega uda skupaj z delom ali s celotno polovico medenice; čas nošenja proteze več kot 25% dneva (&gt; 4 ure), več kot 4 dni v tednu in prekratek krn, kostne prominence, občutljiva in razdražljiva koža,
prekomeren edem, zmerna ali resna prizadetost gibljivosti v kolku, zmerna ali resna prizadetost gibljivosti v kolenu, zmerna ali resna prizadetost gibljivosti v gležnju ali dolgotrajno sedenje s protezo.</t>
  </si>
  <si>
    <r>
      <t>Fleksibilno ležišče z zunanjim okvirjem  je namenjeno uporabi v skladu z opisom zdravstvenih stanj in ostalih pogojev.  Izdelano je po modelu. Preko notranjega ležišča iz fleksibilnega termoplastičnega materiala je nameščen zunanji nosilni okvir iz ojačane umetne mase.</t>
    </r>
    <r>
      <rPr>
        <sz val="9"/>
        <color theme="3" tint="0.59999389629810485"/>
        <rFont val="Calibri"/>
        <family val="2"/>
        <charset val="238"/>
        <scheme val="minor"/>
      </rPr>
      <t xml:space="preserve"> </t>
    </r>
    <r>
      <rPr>
        <sz val="9"/>
        <rFont val="Calibri"/>
        <family val="2"/>
        <charset val="238"/>
        <scheme val="minor"/>
      </rPr>
      <t xml:space="preserve">Zveza ležišča in zunanjega okvirja je lahko razstavljiva. Izdelava modela vključuje predhodno izdelavo prvega testnega podkolenskega ležišča po modelu izdelanem z uporabo  kalupa oblikovanega po krnu. Testno ležišče se izdela in uporablja v skladu z zahtevami za dodatno testno ležišče. Vgrajen ima priključni element za montažo na strukturne komponente proteze.  </t>
    </r>
  </si>
  <si>
    <t xml:space="preserve">Stabilna amputacija ali enakovredna prirojena ali pridobljena pomanjkljivost uda, ki je enakovredna amputaciji: palca distalno od stopalnice, prstov 2 do 5 distalno od stopalnice, distalno od stopalnice, distalno od zgornjega skočnega sklepa, v zgornjem skočnem sklepu, 	med kolenom in zgornjim skočnim sklepom, v kolenu, med kolkom in kolenom, v kolku ali spodnjega uda skupaj z delom ali s celotno polovico medenice; stopnja mišične moč za vse skupine mišic v vsaki smeri je 4 ali 5;  čas nošenja proteze več kot 50% dneva (&gt; 8 ur), več kot 4 dni v tednu; funkcionalna kategorija pomičnosti 3 ali 4 in prekratek krn, kostne prominence, občutljiva in razdražljiva koža, prekomeren edem, bolečina ob obremenitvi, zmerna ali resna prizadetost gibljivosti v kolku, zmerna ali resna prizadetost gibljivosti v kolenu,  	zmerna ali resna prizadetost gibljivosti v gležnju ali dolgotrajno sedenje s protezo. </t>
  </si>
  <si>
    <t xml:space="preserve">Fleksibilno ležišče z notranjim okvirjem  je namenjeno uporabi v skladu z opisom zdravstvenih stanj in ostalih pogojev.  Izdelano je po modelu. Sestavlja ga notranji okvir iz ojačane umetne mase prelit z mehko laminirno smolo.  Izdelava modela vključuje predhodno izdelavo prvega testnega podkolenskega ležišča po modelu izdelanem z uporabo  kalupa oblikovanega po krnu. Testno ležišče se izdela in uporablja v skladu z zahtevami za dodatno testno ležišče. Ima vgrajen priključni element za montažo na strukturne komponente proteze.  </t>
  </si>
  <si>
    <t>Stabilna amputacija ali enakovredna prirojena ali pridobljena pomanjkljivost uda, ki je enakovredna amputaciji: palca distalno od stopalnice, prstov 2 do 5 distalno od stopalnice, distalno od stopalnice, distalno od zgornjega skočnega sklepa, v zgornjem skočnem sklepu, 	med kolenom in zgornjim skočnim sklepom, v kolenu, med kolkom in kolenom, v kolku ali spodnjega uda skupaj z delom ali s celotno polovico medenice;  stopnja mišične moč za vse skupine mišic v vsaki smeri je 4 ali 5; čas nošenja proteze več kot 50% dneva (&gt; 8 ur), več kot 4 dni v tednu in funkcionalna kategorija pomičnosti 3 ali 4.</t>
  </si>
  <si>
    <r>
      <rPr>
        <sz val="9"/>
        <rFont val="Calibri"/>
        <family val="2"/>
        <charset val="238"/>
        <scheme val="minor"/>
      </rPr>
      <t xml:space="preserve">Lahko visokozmogljivo ležišče je namenjeno uporabi v skladu z opisom zdravstvenih stanj in ostalih pogojev.  Izdelano je po modelu iz ojačane umetne mase. </t>
    </r>
    <r>
      <rPr>
        <sz val="9"/>
        <color theme="1"/>
        <rFont val="Calibri"/>
        <family val="2"/>
        <charset val="238"/>
        <scheme val="minor"/>
      </rPr>
      <t xml:space="preserve">Izdelava modela vključuje predhodno izdelavo prvega testnega podkolenskega ležišča po modelu izdelanem z uporabo kalupa oblikovanega po krnu. Testno ležišče se izdela in uporablja v skladu z zahtevami za dodatno testno ležišče. Vgrajen ima priključni element za montažo na strukturne komponente proteze.  </t>
    </r>
  </si>
  <si>
    <t xml:space="preserve"> Volumen krna je stabilen in se dnevno, več kot 4-krat tedensko ali vsaj 5 zaporednih dni v mesecu spreminja v območju, ki presega tolerančno območje standardnega ležišča in lahko preprečuje ali pogojuje uporabo komponent za protezo, pritisk lokalno na krnu, težavno prilagajanje ležišča krnu in/ali težave s kožo. </t>
  </si>
  <si>
    <t>Mikro in makro nastavljiv mehanizem ali skupina do treh mehanizmov namenjena za prigradnjo na ležišče, ki ob prilagojeni zasnovi ležišča omogoča ustrezno kompresijo kjerkoli na ležišču. Ob pravilni uporabi sistem omogoča spremembno ležišča, ki je ekvivalentna  debelini nogavic do najmanj 10  niti v prejah.  Prigraditev sistema za prilagajanje obsega ležišča zajema: ustrezno število nastavljivih mehanizmov in prilagoditev ustrezne standardne zasnove ležišča z vgradnjo mehanizmov.</t>
  </si>
  <si>
    <t xml:space="preserve">Suspenzija
</t>
  </si>
  <si>
    <t>Odločitev protetika glede na značilnosti krna, nivo amputacije, funkcionalno kategorijo, vrsto ležišča ter dnevne aktivnosti ZO.</t>
  </si>
  <si>
    <t>Zapenjalni trak (bombaž, usnje ali podobno) je namenjen za suspenzijo podkolenske proteze z namestitvijo v obliki osmice. Ima možnost prilagajanja dolžine ter ustrezne priključke za pritrditev na podkolensko ležišče.</t>
  </si>
  <si>
    <t>Prilagodljiv usnjen pas s štirimi kraki, ki obkroža stegno neposredno nad kondili stegnenice je namenjen suzpenziji podkolenske proteze. Ima možnost prilagajanja dolžine ter ustrezne priključke za pritrditev na podkolensko ležišče.</t>
  </si>
  <si>
    <t>Oprijet usnjeni del, ki objema stegno in se za namen zagotavljanja suspenzije podkolenske proteze pritrdi na zgornji del tračnic lesenega ležišča za podkolensko protezo.</t>
  </si>
  <si>
    <t>Trije ali več podloženi trakovi (bombaž, usnje ali podobno) ustrezne dolžine z možnostjo prilagajanja dolžine in priključki za pritrditev na ležišče za eksartikulacijo kolena.</t>
  </si>
  <si>
    <t>Podložen trak (bombaž, usnje ali podobno), ki sega preko rame z možnostjo prilagajanja dolžine in priključki za pritrditev na protezo.</t>
  </si>
  <si>
    <t xml:space="preserve">Suspenzija z medeničnim pasm </t>
  </si>
  <si>
    <t>Medenični pas (usnje ali podobno) za suspenzijo nadkolenske proteze s priključki za pritrditev na ležišče.</t>
  </si>
  <si>
    <t>Suspenzija zmedeničnim pasom s kolčnim sklepom</t>
  </si>
  <si>
    <t>Medenični pas (usnje ali podobno) z vgrajenim kolčnim sklepom, ki zadrži protezo ter pomaga pri nadzoru rotacije ležišča in s tem  povečuje medialno lateralno stabilnost krna v ležišču, s priključki za pritrditev na ležišče.</t>
  </si>
  <si>
    <t>Kolenčnik za suspenzijo je dodatek, ki je namenjen zagotavljanu boljše suspenzije podkolenske proteze,
medtem ko dovoljujejo prosto gibanje kolena. Izdelan je iz elastičnega pralnega materiala cevaste oblike, ki se namesti na ležišče preko kolena in spodnjega dela stegna. Za levi ali desni ud.</t>
  </si>
  <si>
    <t>S9</t>
  </si>
  <si>
    <t>Tesnilni kolenčnik za suspenzijo</t>
  </si>
  <si>
    <t xml:space="preserve">Suspenzijo z zaklepnim mehanizem sestavljata zaklepni mehanizem in zatič, ki se vgradi v kompatibilen vložek. zaklepni mehanizem zagotavlja povezavo z vložkom pri podkolenski ali nadkolenski protezi in je med postopkom laminiranja vgrajen v ležišče. Za sprostitev zatiča iz zaklepnega mehanizma se uporabi gumb za sprostitev zaskočne enote. </t>
  </si>
  <si>
    <t xml:space="preserve">Sistem jermenov KISS je namenjen za vgradnjo v ležišče za nadkolensko protezo in uporabnike z nižjo stopnjo gibljivosti.  Preprečuje distalno premikanje krna in njegovo rotacijo. </t>
  </si>
  <si>
    <t>Nepovratni ventil za suspenzijo z vakumom je namenjen vgradnji v tesnilno pušo izdelano v ležišču. Služi za ustvarjanje vakuuma v ležišču. Nepovratni ventil v fazi obremenitve izpušča odvečen zrak iz ležišča in se med fazo zamaha zapre, tako da zrak ne more ponovno vstopiti. S tem se preprečuje trenje in strig.</t>
  </si>
  <si>
    <t>Nepovratni ventil z odpiranjem za suspenzijo z vakumom je namenjen vgradnji v tesnilno pušo izdelano v ležišču. Služi za ustvarjanje vakuuma v ležišču. Nepovratni ventil v fazi obremenitve izpušča odvečen zrak iz ležišča in se med fazo zamaha zapre, tako da zrak ne more ponovno vstopiti. S tem se preprečuje trenje in strig. Za sezuvanje proteze je potrebno pritisniti gumb, da se sproeti dodtok zraka v ležišče.</t>
  </si>
  <si>
    <t>Tesnilni obroč za vakumsko suspenzijo za ležišče je zasnovan za uporabo v sistemih vakuumskih ležišč (pasivenih in aktivnh).</t>
  </si>
  <si>
    <t>Suspenzija z aktivnim vakumskim sistemom s pomočjo črpalke ustvarja vakuum med hojo in ga vzdržuje v fazi zamaha in opore. S tem se poveča sila suspenzije, ki se dinamično prilagaja ravni uporabnikove aktivnosti in s tem izboljša njegovo dojemanje tal pod nogami. S povečanjem aktivnosti, se črpalna moč sistema poveča, dokler se batni učinek v ležišču ne zmanjša na minimum in se doseže ustrezno vakuumsko ravnovesje. Sistem je lahko kombiniran z ustreznim sistemom za pozicioniranje. lahko je integriran v različne komponente proteze (ležišče, stopalo).
Vakumska črpalka ali vakumska črpalka z veliko kapaciteto:</t>
  </si>
  <si>
    <t xml:space="preserve">Nihanja volumna krna do 2 cm po obodu, sladkorna bolezen in okluzivne arterijske bolezni, vidne kostne strukture in prekomerne brazgotine na koži, potreba po večji suspenziji zaradi višje stopnje aktivnosti, potreba po neprekinjeni nastavljivi suspenziji. </t>
  </si>
  <si>
    <t xml:space="preserve">Enote za kolk
</t>
  </si>
  <si>
    <t>H1</t>
  </si>
  <si>
    <r>
      <t>Enoosni</t>
    </r>
    <r>
      <rPr>
        <b/>
        <sz val="9"/>
        <color theme="1"/>
        <rFont val="Calibri"/>
        <family val="2"/>
        <charset val="238"/>
        <scheme val="minor"/>
      </rPr>
      <t xml:space="preserve"> </t>
    </r>
    <r>
      <rPr>
        <sz val="9"/>
        <color theme="1"/>
        <rFont val="Calibri"/>
        <family val="2"/>
        <charset val="238"/>
        <scheme val="minor"/>
      </rPr>
      <t>kolčni sklep z brezstopenjsko nastavljivo vzmetjo za pomoč ekstenziji (do 100 kg)</t>
    </r>
  </si>
  <si>
    <t>Odločitev protetika glede na nivo amputacije, funkcionalno kategorijo, vrsto ležišča, vrsto suspenzije, vrsto kolenske enote, vrsto enote za gleženj in stopalo ter dnevne aktivnosti ZO.</t>
  </si>
  <si>
    <t>Kolk z mehansko pomočjo pri iztegu</t>
  </si>
  <si>
    <t>H2</t>
  </si>
  <si>
    <t>Enoosni hidravlični kolčni sklep (do 125 kg)</t>
  </si>
  <si>
    <t>H3</t>
  </si>
  <si>
    <t>Večosni hidravlični kolčni sklep (do 100 kg)</t>
  </si>
  <si>
    <t>Večosni pnevmatsko ali hidravlično krmiljen kolk s krmiljenjem rotacije ter z ali brez krmiljenja fleksije ali ekstenzije</t>
  </si>
  <si>
    <t xml:space="preserve">33 Kolenske enote
</t>
  </si>
  <si>
    <t xml:space="preserve">Eksartikulacija v kolenu ali amputacija nad kolenom ali enakovredna prirojena pomanjkljivost spodnjega uda. </t>
  </si>
  <si>
    <t>Funkcionalne komponente protez spodnjih udov, ki nadomeščajo nekatere dinamične in senzorične lastnosti uda ter nekatere funkcije kolena s pomočjo krmiljenja pomikov.</t>
  </si>
  <si>
    <t>K1</t>
  </si>
  <si>
    <t>Mikroprocesorsko krmilje</t>
  </si>
  <si>
    <t>Potreba po aktivnostih, ki zahtevajo:
-	spremembe hitrosti hoje (npr. hoja v gneči, prečkanje prometne ulice, delo z majhnimi otroci),
-	upočasnitev hoje ali prehod na drugo vrsto površine,
-	veliko porabo energije (hoja z višjo hitrostjo od običajne, tek, vzpenjanje po klančinah)</t>
  </si>
  <si>
    <t>Mikroprocesorsko krmilje za krmiljenje kolenske enote v fazi zamaha in opore, vključno z vsemi potrebnimi senzorji.</t>
  </si>
  <si>
    <t>K2</t>
  </si>
  <si>
    <t>Nastavljiva fleksija v fazi opore</t>
  </si>
  <si>
    <t>Potreba po aktivnostih kot so:
-	hoja po ravnem s pokrčenem nogami v kolenu;
-	hoja po pobočjih in klančinah;
-	spuščanje po stopnicah, ena za drugo;
-	hoja po zahtevnem neravnem terenu.</t>
  </si>
  <si>
    <t>Hidravlično krmilje, ob ustrezni obremenitvi,  omogoča oporo na kolensko enoto tudi izven območja iztegnjene lege.</t>
  </si>
  <si>
    <t>K3</t>
  </si>
  <si>
    <t>Izteg v fazi opore</t>
  </si>
  <si>
    <t>Potreba po aktivnostih kot so:
-	hoja po ravnem s pokrčenem nogami v kolenu;
-	hoja po pobočjih in klančinah;
-	hoja po zahtevnem neravnem terenu.</t>
  </si>
  <si>
    <t>Funkcija dušenja pri fluidno krmiljenem iztegu v fazi opore, z ali brez nastavljivosti omogoča tekoč prehod iz faze opore pri skrčeni kolenski enoti do njenega polnega iztega.</t>
  </si>
  <si>
    <t>K4</t>
  </si>
  <si>
    <t>Pomoč pri ekstenziji kolena</t>
  </si>
  <si>
    <t>Potreba po:
-	varnejši hoji po ravnem,
-	varnejšem spuščanju po stopnicah ali
-	hoji s spremenljivo kadenco.</t>
  </si>
  <si>
    <t>Mehanska pomoč pri iztegu kolenske enote z vzmetjo.</t>
  </si>
  <si>
    <t>K5</t>
  </si>
  <si>
    <t>Ročni zaklep</t>
  </si>
  <si>
    <t>Potreba po povečani varnosti v stoječem položaju ali bolj udobnem stoječem položaju (npr. ZO, ki veliko stojijo).</t>
  </si>
  <si>
    <t>Ročni zaklep omogoča blokado kolenske enote v polno iztegnjenem položaju.</t>
  </si>
  <si>
    <t>K6</t>
  </si>
  <si>
    <t>Odpor v fazi zamaha</t>
  </si>
  <si>
    <t>Potreba po večji varnosti zaradi pogostih padcev in spotikanj.</t>
  </si>
  <si>
    <t>Funkcija omogoča dodatno stabilnost z aktivnim upravljanjem in nastavljanjem odpora v fazi, ko se kolenska enota giblje v smeri iztega. V primeru, da se kolenska enota neha premikati zaradi ovire, se zagotovi zadosten odpor.</t>
  </si>
  <si>
    <t>K7</t>
  </si>
  <si>
    <t>Moji načini</t>
  </si>
  <si>
    <t>Potreba po aktivnostih, ki zahtevajo uporabo pred nastavljene funkcije: 
-	upognjeno koleno za daljše stoječe aktivnosti (npr. kuhanje, stanje na pobočju, delo na visokem podestu ali odru),
-	zaklenjeno koleno (npr. hoja po strmih hribih, lestvi, delo na strehi ali vadba)
-	upognjeno koleno (npr. jahanje, rolerji in vožnja avtomobila, motornega kolesa)
-	prosto koleno (npr. vožnja kolesa)</t>
  </si>
  <si>
    <t>Možnost programiranja vsaj enega specifičnega načina delovanja proteze za omogočanje aktivnosti ZO, ki zahtevajo drugačno delovanje proteze od standardnega.</t>
  </si>
  <si>
    <t>K8</t>
  </si>
  <si>
    <t>Modul za merjenje aktivnosti</t>
  </si>
  <si>
    <t>ZO je predpisano mikroprocesorsko krmilje</t>
  </si>
  <si>
    <t>Protetik ima možnost izpisa podatkov o aktivnostih ZO v obdobju najmanj šest mesecev in sicer najmanj za:
1.	Obdobje spremljanja aktivnosti s protezo v urah
2.	Efektivno uporabo proteze v urah
3.	Skupno število opravljenih korakov
4.	Povprečno hitrost hoje v km/h
5.	Spreminjanje hitrosti hoje 
6.	Delež korakov s pokrčenim kolenom
7.	Število korakov pri spuščanju po stopnicah ali klančinah
8.	Uporaba pred nastavljene funkcije v minutah</t>
  </si>
  <si>
    <t>K9</t>
  </si>
  <si>
    <t>Funkcija za prestopanje ovir in vzpenjanje po stopnicah</t>
  </si>
  <si>
    <t xml:space="preserve">Obojestranska eksartikulacija v kolenu ali više ali enakovredna prirojena pomanjkljivost spodnjega uda in amputacija ali enakovredna prirojena pomanjkljivost zgornjega uda, ki ne omogoča oprijema za stopniščno ograjo ter izkazana pogosta potreba po uporabi stopnic izven domačega in delovnega okolja. </t>
  </si>
  <si>
    <t>Možnost obremenitve kolenskega sklepa v skrčenem položaju za omogočanje premagovanja ovir in vzpenjanje po stopnicah ena za drugo.</t>
  </si>
  <si>
    <t>K10</t>
  </si>
  <si>
    <t>Krmiljenje inercijskega gibanja</t>
  </si>
  <si>
    <t>Potreba po varnem stanju na ravnem ali pobočjih. Potreba po umiku nazaj.</t>
  </si>
  <si>
    <t xml:space="preserve">Funkcija krmiljenja inercijskega gibanja, ki zagotavlja intuitivno zaporo sklepa in hojo nazaj. </t>
  </si>
  <si>
    <t>Pnevmatično enoosno koleno  s pomočjo v fazi zamaha; z možnostjo nastavitve dveh hitrosti hoje in Titanovim ohišjem (do 125kg)</t>
  </si>
  <si>
    <t>Odločitev protetika glede na nivo amputacije, funkcionalno kategorijo, vrsto ležišča, vrsto suspenzije, vrsto enote za gleženju in stopalo ter dnevne aktivnosti ZO.</t>
  </si>
  <si>
    <t>Pnevmatično štiriosno koleno s pomočjo v fazi zamaha; z možnostjo skrčenja do 150° (do 125 kg)</t>
  </si>
  <si>
    <t>Pnevmatično štiriosno koleno s pomočjo v fazi zamaha; z možnostjo skrčenja do 150° z ročno zaporo (do 125 kg)</t>
  </si>
  <si>
    <t>Pnevmatično policentrično večosno koleno</t>
  </si>
  <si>
    <t>Pnevmatično policentrično večosno koleno z ročno zaporo</t>
  </si>
  <si>
    <t>Pnevmatično večosno koleno s pomočjo v fazi zamaha in z možnostjo nastavitve zapore (do 150 kg)</t>
  </si>
  <si>
    <t>Hidravlično večosno koleno s pomočjo  v fazi zamaha aktivnim blaženjem dostopa in možnostjo zavore v fazi opore (do 100 kg)</t>
  </si>
  <si>
    <t>Večosno koleno s hidravličnim krmiljenjem faze zamaha in mehanskim zaklepom v fazi opore.
Koleno s funkcijo prilagajanja fleksije v fazi opore
Funkcija dušenja pri fluidno krmiljenem iztegu v fazi opore, z ali brez nastavljivosti omogoča tekoč prehod iz faze opore pri skrčeni kolenski enoti do njenega polnega iztega.</t>
  </si>
  <si>
    <t>Pnevmatično dvocilindrično štiriosno koleno s pomočjo v fazi zamaha (do 100kg)</t>
  </si>
  <si>
    <t>Odločitev protetika glede na nivo amputacije, funkcionalno kategorijo, vrsto ležišča, vrsto suspenzije, vrsto enote za kolk, vrsto enote za gleženj in stopalo ter dnevne aktivnosti ZO.</t>
  </si>
  <si>
    <t>Koleno  s 4 točkovno ali večosno povezavo s pnevmatskim nadzorom faze zamaha.
Koleno s funkcijo pomoči v fazi iztega</t>
  </si>
  <si>
    <t>Hidravlično enoosno koleno s kontrolo zamaha , aktivnim blaženjem dostopa in aktivnim uporom do skrčenja 25° (do 150 kg)</t>
  </si>
  <si>
    <t>Enoosno koleno s fluidnim krmiljenjem faze zamaha in opore 
Koleno s funkcijo prilagajanja fleksije v fazi opore. 
Koleno s funkcijo pomoči v fazi iztega.
Koleno z ročnim zaklepom</t>
  </si>
  <si>
    <t>Zelo lahko  hidravlično enoosno koleno s pomočjo zamaha  (do 150 kg)</t>
  </si>
  <si>
    <t>Enoosno koleno s fluidnim krmiljenjem faze zamaha in miniaturno zmogljivo konstrukcijo.</t>
  </si>
  <si>
    <t>Večosno hidravlično koleno za eksartikulacijo v kolenu (do 125 kg)</t>
  </si>
  <si>
    <t>Koleno s 4 točkovno povezavo s hidravličnim krmiljenjem zamaha.</t>
  </si>
  <si>
    <t>Pnevmatično enoosno koleno  s pomočjo v fazi zamaha; z možnostjo nastavitve FLEKSIJE IN EKSTENZIJE ter frikcijsko zavoro (do 125 kg)</t>
  </si>
  <si>
    <t>Enoosno koleno s pnevmatskim krmiljenjem faze zamaha in krmiljenjem faze opore s trenjem,
Koleno s funkcijo prilagajanja fleksije v fazi opore.
Koleno s funkcijo pomoči v fazi iztega</t>
  </si>
  <si>
    <t>Pneumatično štiriosno koleno s pomočjo v fazi zamaha (do 100 kg)</t>
  </si>
  <si>
    <t>Večosno mehanično koleno z možnostjo zapore za eksartikulacijo v kolenu (do 125 kg)</t>
  </si>
  <si>
    <t>Koleno s 4 točkovno povezavo s krmiljenjem zamaha s trenjem
Koleno s funkcijo pomoči v fazi iztega</t>
  </si>
  <si>
    <t>Hidravlično večosno koleno s kontrolo zamaha , aktivnim blaženjem dostopa in aktivnim uporom do skrčenja 25° (do 150 kg)</t>
  </si>
  <si>
    <t>Koleno s 4 točkovno ali večosno povezavo s pnevmatskim nadzorom faze zamaha
Pnevmatično enoosno koleno z krmiljenjem faze zamaha
Koleno s funkcijo pomoči v fazi iztega
Koleno z ročnim zaklepom</t>
  </si>
  <si>
    <t>Pnevmatično štiriosno koleno  s pomočjo v fazi zamaha; z možnostjo nastavitve fleksije in ekstenzije (do 125 kg)</t>
  </si>
  <si>
    <t>Koleno s 4 točkovno ali večosno povezavo s pnevmatskim nadzorom faze zamaha
Koleno s funkcijo pomoči v fazi iztega
Pnevmatično enoosno koleno z krmiljenjem faze zamaha</t>
  </si>
  <si>
    <t>Pneumatično štiriosno koleno s pomočjo v fazi zamaha-karbonsko (do 125 kg)</t>
  </si>
  <si>
    <t>Štiriosno koleno s pomočjo v fazi zamaha-karbonsko (do 125 kg)</t>
  </si>
  <si>
    <t>Štiriosno koleno s pomočjo v fazi zamaha ter možnostjo zapore-karbonsko (do 125kg)</t>
  </si>
  <si>
    <t>Koleno s 4 točkovno povezavo s krmiljenjem zamaha s trenjem
Koleno s funkcijo prilagajanja fleksije v fazi opore.
Koleno s funkcijo pomoči v fazi iztega</t>
  </si>
  <si>
    <t>Pneumatično petosno koleno s pomočjo v fazi zamaha in možnostjo zavore v fazi opore-karbonsko (do 125 kg)</t>
  </si>
  <si>
    <t>Koleno s 4 točkovno povezavo s krmiljenjem zamaha s trenjem
Koleno s funkcijo prilagajanja fleksije v fazi opore
Funkcija dušenja pri fluidno krmiljenem iztegu v fazi opore, z ali brez nastavljivosti omogoča tekoč prehod iz faze opore pri skrčeni kolenski enoti do njenega polnega iztega
Koleno s funkcijo pomoči v fazi iztega
Pnevmatično enoosno koleno z krmiljenjem faze zamaha</t>
  </si>
  <si>
    <t>K99</t>
  </si>
  <si>
    <t xml:space="preserve">Zamenjava za katerokoli kolensko enoto v svoji kategoriji (doplačilo) </t>
  </si>
  <si>
    <t>Ustrezna funkcionalna kategorija</t>
  </si>
  <si>
    <t>Ekvivalent kolenskim enotam v svoji kategoriji</t>
  </si>
  <si>
    <t>Rotacijski adapter</t>
  </si>
  <si>
    <t>Odločitev protetika glede na nivo amputacije ter dnevne aktivnosti ZO.</t>
  </si>
  <si>
    <t>Functional components of lower limb prostheses that substitute for some of the dynamic and sensory attributes of the normal limb which reduce the impact load resulting from initial contact by allowing longitudinal motion (shortening)</t>
  </si>
  <si>
    <t>Odločitev protetika glede na značilnosti krna ter dnevne aktivnosti ZO.</t>
  </si>
  <si>
    <t xml:space="preserve">Golenica z vertikalnim zmanjšanjem udarca </t>
  </si>
  <si>
    <t>Aksialni rotatorji (Elementi za zmanjšanje torzije)</t>
  </si>
  <si>
    <t>Functional components of lower limb prostheses that substitute for some of the dynamic and sensory attributes of the normal limb and that allow transverse plane rotation, thus, reducing the torque submitted</t>
  </si>
  <si>
    <t>Odločitev protetika glede na dnevne aktivnosti ZO.</t>
  </si>
  <si>
    <t>Enota z zasukom z ali brez možnosti nastavitve</t>
  </si>
  <si>
    <t>Enote za gleženj in stopalo</t>
  </si>
  <si>
    <t>Stopalo s prilagodljivim vračanjem energije (do 166kg)</t>
  </si>
  <si>
    <t>Odločitev protetika glede na nivo amputacije, funkcionalno kategorijo, vrsto ležišča, vrsto suspenzije, vrsto enote za kolk, vrsto kolenske enote in dnevne aktivnosti ZO.</t>
  </si>
  <si>
    <t>Stopalo s sistemom za prilagajanje podlagi.
Enota z zasukom, z ali brez možnosti nastavitve.</t>
  </si>
  <si>
    <t>F2</t>
  </si>
  <si>
    <t>Stopalo s prilagodljivim vračanjem energije z učinkom šok blažilca (do 166kg)</t>
  </si>
  <si>
    <t>Stopalo s sistemom za prilagajanje hoji (flex-walk system)</t>
  </si>
  <si>
    <t>F3</t>
  </si>
  <si>
    <t>stopalo s prilagodljivim vračanjem energije z učinkom šok blažilca in torzijskim blažilcem (do 166kg)</t>
  </si>
  <si>
    <t>Stopalo s sistemom za prilagajanje hoji (flex-walk system)
Enota z zasukom, z ali brez možnosti nastavitve</t>
  </si>
  <si>
    <t>stopalo s prilagodljivim vračanjem energije (do 166kg) nizkoprofilno</t>
  </si>
  <si>
    <t>Stopalo s sistemom za prilagajanje hoji (flex-walk system)
Večosna rotacijska enota</t>
  </si>
  <si>
    <t>stopalo s prilagodljivim vračanjem energije (do 125kg)</t>
  </si>
  <si>
    <t>stopalo s prilagodljivim vračanjem energije (do 125kg) nizkoprofilno</t>
  </si>
  <si>
    <t>stopalo s prilagodljivim vračanjem energije (do 125kg) nizkoprofilno s torziskim blažilcem/ komb.z Unity</t>
  </si>
  <si>
    <t>Stopalo s sistemom za prilagajanje hoji (flex-walk system)
Enota z zasukom, z ali brez možnosti nastavitve
Vertikalni amortizer</t>
  </si>
  <si>
    <t>stopalo s prilagodljivim vračanjem energije (do 125kg) nizkoprofilno s prilagodljivo višino pete obutve</t>
  </si>
  <si>
    <t>Stopalo s sistemom za prilagajanje hoji (flex-walk system)
Večosna rotacijska enota
Stopalo z možnostjo nastavljanja višine pete s strani uporabnika</t>
  </si>
  <si>
    <t>stopalo s prilagodljivim vračanjem energije z učinkom šok blažilca(do 125kg)</t>
  </si>
  <si>
    <t>stopalo s prilagodljivim vračanjem energije z učinkom šok blažilca in torzijskim blažilcem (do 125kg)</t>
  </si>
  <si>
    <t>Enota z zasukom, z ali brez možnosti nastavitve
Sistem stopala z golenjo za obremenitev v vertikalni smeri</t>
  </si>
  <si>
    <t>F11</t>
  </si>
  <si>
    <t>stopalo s prilagodljivim vračanjem energije z učinkom šok blažilca in torzijskim blažilcem (do 125kg)/komb. z Unity</t>
  </si>
  <si>
    <t>stopalo s prilagodljivim vračanjem energije (do 150kg)</t>
  </si>
  <si>
    <t xml:space="preserve">stopalo s prilagodljivim vračanjem energije (do 150kg) z vertikalnim absorberjem </t>
  </si>
  <si>
    <t>Sistem stopala z golenjo za obremenitev v vertikalni smeri
Enota z zasukom, z ali brez možnosti nastavitve.</t>
  </si>
  <si>
    <t>stopalo s prilagodljivim vračanjem energije (do 150kg) z vgrajeno vakumsko črpalko</t>
  </si>
  <si>
    <t>Sistem stopala z golenjo za obremenitev v vertikalni smeri
Enota z zasukom, z ali brez možnosti nastavitve.
Vakumska črpalka</t>
  </si>
  <si>
    <t>stopalo s prilagodljivim vračanjem energije (do 150kg) nizkoprofilno</t>
  </si>
  <si>
    <t>stopalo s prilagodljivim vračanjem energije (do 150kg)- vodoodporno</t>
  </si>
  <si>
    <t>stopalo brez  prilagodljivega vračanja energije (do 125kg)</t>
  </si>
  <si>
    <t>stopalo za amputacijo po Chopart-u</t>
  </si>
  <si>
    <t>Stopalo s hranjenjem energije</t>
  </si>
  <si>
    <t>stopalo z vračanjem energije za amputacijo po Syme-mu ali Pirogoff-u (do 125kg)</t>
  </si>
  <si>
    <t>večosno stopalo s prilagodljivo trdoto pete (do125 kg)</t>
  </si>
  <si>
    <t>Stopalo s prožnim vzdolžnim nosilnim delom
Večosna rotacijska enota</t>
  </si>
  <si>
    <t>dinamično stopalo (do 150 kg)</t>
  </si>
  <si>
    <t>Stopalo s prožnim vzdolžnim nosilnim delom</t>
  </si>
  <si>
    <t>dinamično stopalo z delnim vračanjem energije</t>
  </si>
  <si>
    <t>Stopalo z dinamičnim odzivom in večosnim gležnjem</t>
  </si>
  <si>
    <t xml:space="preserve">stopalo z večosnim gležnjem </t>
  </si>
  <si>
    <t>SACH stopalo z nastavljivo trdoto pete</t>
  </si>
  <si>
    <t>stopalo brez prilagodljivega vračanja energije do 125 z večosnim gležnjem</t>
  </si>
  <si>
    <t>stopalo s prilagodljivim vračanjem energije do 166kg</t>
  </si>
  <si>
    <t>stopalo s prilagodljivim vračanjem energije do 166kg z torzijskim in šok adapterjem</t>
  </si>
  <si>
    <t>hidravlično stopalo brez prilagodljivega vračanja energije do 125 kg</t>
  </si>
  <si>
    <t>Stopalo s sistemom za prilagajanje hoji (flex-walk system)
Večosni gleženj z aktivno dorzifleksijo v fazi zamaha.</t>
  </si>
  <si>
    <t>hidravlično stopalo brez prilagodljivega vračanja energije do 125 kg z vgrajeno aktivno vakumsko črpalko</t>
  </si>
  <si>
    <t>Stopalo s sistemom za prilagajanje hoji (flex-walk system)
Večosni gleženj z aktivno dorzifleksijo v fazi zamaha.
Vakumska črpalka</t>
  </si>
  <si>
    <t xml:space="preserve">hidravlično stopalo brez prilagodljivega vračanja energije do 125 kg z torzijskim in šok adapterjem </t>
  </si>
  <si>
    <t>Stopalo s sistemom za prilagajanje hoji (flex-walk system)
Večosni gleženj z aktivno dorzifleksijo v fazi zamaha.
Enota z zasukom, z ali brez možnosti nastavitve
Vertikalni amortizer</t>
  </si>
  <si>
    <t>hidravlično stopalo K2</t>
  </si>
  <si>
    <t>Stopalo s prožnim vzdolžnim nosilnim delom
Večosni gleženj z aktivno dorzifleksijo v fazi zamaha.</t>
  </si>
  <si>
    <t>F99</t>
  </si>
  <si>
    <t xml:space="preserve">Zamenjava za katerokoli enoto za gleženj in stopalo v svoji kategoriji (doplačilo) </t>
  </si>
  <si>
    <t>Ekvivalent enotam za gleženj in stopalo v svoji kategoriji</t>
  </si>
  <si>
    <t xml:space="preserve">Komponente za uravnavo protez spodnjih udov </t>
  </si>
  <si>
    <t>Odločitev protetika glede na tehnične zahteve.</t>
  </si>
  <si>
    <t>adapter plošča</t>
  </si>
  <si>
    <t>Strukturne komponente</t>
  </si>
  <si>
    <t>Komplet strukturnih komponent za podkolensko protezo</t>
  </si>
  <si>
    <t>Predpisana podkolenska proteza. Teža  uporabnika in maksimalna predvidena obremenitev proteze, ki je nižja od maksimalne dovoljene obremenitve posameznega kompleta  strukturnih komponent za podkolensko protezo.</t>
  </si>
  <si>
    <t>Komplet strukturnih komponent za podkolensko protezo zajema: vijačni in cevni prilkjuček. Posamezni komponenti kompleta ustrezata maksimalni dovoljeni obremenitvi proteze (npr. do 100 kg: 4R21, 2R2; do 150 kg: 4R21, 2R2).</t>
  </si>
  <si>
    <t>Komplet strukturnih komponent za nadkolensko protezo/protezo po eksartikulaciji kolena</t>
  </si>
  <si>
    <t>Predpisana nadkolenska proteza/protezo po eksartikulaciji kolena. Teža  uporabnika in maksimalna predvidena obremenitev proteze, ki je nižja od maksimalne dovoljene obremenitve posameznega kompleta  strukturnih komponent za nadkolensko protezo/protezo po eksartikulaciji kolena.</t>
  </si>
  <si>
    <t>Komplet strukturnih komponent za nadkolensko protezo/protezo po eksartikulaciji kolena zajema dvojni: priključek, vijačni in cevni prilkjuček. Posameznekomponente kompleta ustrezajo maksimalni dovoljeni obremenitvi proteze  (npr. do 100 kg: 4R72=60, 4R21, 2R3; do 150 kg: 4R72=60, 4R91, 2R76; Genium: 2R20 ali 2R21).</t>
  </si>
  <si>
    <t>Komplet strukturnih komponent za protezo po eksartikulaciji/hemipelvektomiji kolka</t>
  </si>
  <si>
    <t>Predpisana protezo po eksartikulaciji/hemipelvektomiji kolka. Teža uporabnika in maksimalna predvidena obremenitev proteze, ki je nižja od maksimalne dovoljene obremenitve posameznega kompleta  strukturnih komponent za protezo po eksartikulaciji/hemipelvektomiji kolka.</t>
  </si>
  <si>
    <t>Komplet strukturnih komponent za protezo po eksartikulaciji/hemipelvektomiji kolka zajema: vijacni prikljucek pod kotom, vijacni prikljucek, cevni prikljucek, cevni prikljucek. Posamezni komplet ustreza maksimalni dovoljeni obremenitvi proteze (npr. do 100 kg: 4R56, 4R21, 2R2, 2R3; do 150 kg: 4R156, 4R91, 2R76, 2R77).</t>
  </si>
  <si>
    <t>Iz medicinsko tehnične dokumentacije razvidno, da neuporaba kozmetike negativno vpliva na telesno samopodobo ZO.</t>
  </si>
  <si>
    <t>Prekrivne (kozmetične) komponente za podkolensko protezo, ki simulirajo naravno obliko manjkajočega dela uda. Vključena je pena, nogavica, priključki in oblikovanje.  (npr. 6R8=30 pena, 99B16 naylon nogavica in delo).</t>
  </si>
  <si>
    <t>Prekrivne (kozmetične) komponente za nadkolensko protezo/protezo po eksartikulaciji kolena, ki simulirajo naravno obliko manjkajočega dela uda. Vključena je pena, nogavica, priključki in oblikovanje.  (npr.3S107 pena, 99B14 naylon nogavica in delo)</t>
  </si>
  <si>
    <t>Prekrivne (kozmetične) komponente za protezo po eksartikulaciji/hemipelvektomiji kolka, ki simulirajo naravni videz manjkajočega dela uda. Vključena je pena, nogavica, priključki, zaključni komplet in oblikovanje. (npr. 3S27 pena, 4R32 kit eksartikulacija, 99B14=HE naylon nogavica in delo)</t>
  </si>
  <si>
    <t>Pisno naročilo, ki vsebuje specifične značilnosti zasnove proteze.</t>
  </si>
  <si>
    <t xml:space="preserve">Sestava proteze po amputaciji dela stopala zajema: sestavo celotne proteze s testnim ležiščem ali končnim ležiščem, uravnavo proteze na mizi ter statično in dinamično uravnavo proteze. Za izdelavo proteze so predvidene največ tri in v primeru začasne proteze ena sestava proteze. </t>
  </si>
  <si>
    <t xml:space="preserve">Sestava proteze po eksartikulaciji gležnja zajema: sestavo celotne proteze s testnim ležiščem ali končnim ležiščem, uravnavo proteze na mizi ter statično in dinamično uravnavo proteze. Za izdelavo proteze so predvidene največ tri in v primeru začasne proteze ena sestava proteze. </t>
  </si>
  <si>
    <t>Sestava podkolenske proteze</t>
  </si>
  <si>
    <t xml:space="preserve">Sestava podkolenske proteze zajema: sestavo celotne proteze s testnim ležiščem ali končnim ležiščem, uravnavo proteze na mizi ter statično in dinamično uravnavo proteze. Za izdelavo proteze so predvidene največ tri in v primeru začasne proteze ena sestava proteze. </t>
  </si>
  <si>
    <t xml:space="preserve">Sestava proteze po eksartikulaciji kolena zajema: sestavo celotne proteze s testnim ležiščem ali končnim ležiščem, uravnavo proteze na mizi ter statično in dinamično uravnavo proteze. Za izdelavo proteze so predvidene največ tri in v primeru začasne proteze ena sestava proteze. </t>
  </si>
  <si>
    <t>Sestava nadkolenske proteze</t>
  </si>
  <si>
    <t xml:space="preserve">Sestava nadkolenske proteze zajema: sestavo celotne proteze s testnim ležiščem ali končnim ležiščem, uravnavo proteze na mizi ter statično in dinamično uravnavo proteze. Za izdelavo proteze so predvidene največ tri in v primeru začasne proteze ena sestava proteze. </t>
  </si>
  <si>
    <t>Sestava proteze po eksartikulaciji kolka</t>
  </si>
  <si>
    <t xml:space="preserve">Sestava proteze po eksartikulaciji kolka zajema: sestavo celotne proteze s testnim ležiščem ali končnim ležiščem, uravnavo proteze na mizi ter statično in dinamično uravnavo proteze. Za izdelavo proteze so predvidene največ tri in v primeru začasne proteze ena sestava proteze. </t>
  </si>
  <si>
    <t>Sestava proteze po hemipelvektomiji kolka</t>
  </si>
  <si>
    <t xml:space="preserve">Sestava proteze po hemipelvektomiji kolka zajema: sestavo celotne proteze s testnim ležiščem ali končnim ležiščem, uravnavo proteze na mizi ter statično in dinamično uravnavo proteze. Za izdelavo proteze so predvidene največ tri in v primeru začasne proteze ena sestava proteze. </t>
  </si>
  <si>
    <t>Odločitev protetika glede na nivo amputacije, vrsto ležišča in vrsto suspenzije.</t>
  </si>
  <si>
    <t>Predpisana mikroprocesorko krmiljena kolenska enota, ki omogoča namestitev zaščite.</t>
  </si>
  <si>
    <t>Zaščitni pokrov ščiti mikroprocesorsko kolensko enoto pred udarci, okoljskimi vplivi in obrabo. Oblikovan je tako, da oponaša naravni volumen noge in ga je mogoče ustrezno prilagoditi po dolžini.</t>
  </si>
  <si>
    <t>06 24 93</t>
  </si>
  <si>
    <t>Izposoja</t>
  </si>
  <si>
    <t>O1</t>
  </si>
  <si>
    <t>Izposoja sistema z MPK</t>
  </si>
  <si>
    <t>V skladu s postopkom in merili za predpis proteze z mikroprocesorsko krmiljeno kolensko enoto.</t>
  </si>
  <si>
    <t>Izposoja sistema z MPK zajema tedensko izposojo celovitega sistema, ki zajema ustrezno mikroprocesorsko krmiljeno kolensko enoto s kompatibilnim stopalom in vsemi strukturnimi komponentami, komponentami za uravnavo proteze in priključitev na ležišče.</t>
  </si>
  <si>
    <t>06 24 94</t>
  </si>
  <si>
    <t>Nadomestni deli</t>
  </si>
  <si>
    <t>06 24 95</t>
  </si>
  <si>
    <t>Vzdrževanje in popravila</t>
  </si>
  <si>
    <t>EUR</t>
  </si>
  <si>
    <t xml:space="preserve">DDV 9,5%:  </t>
  </si>
  <si>
    <t>SKUPAJ:        EUR</t>
  </si>
  <si>
    <t>Stopalo</t>
  </si>
  <si>
    <t>Drsni adapter</t>
  </si>
  <si>
    <t>Sestava</t>
  </si>
  <si>
    <t>Kozmetika</t>
  </si>
  <si>
    <t>Komplet</t>
  </si>
  <si>
    <t>Suspenzija</t>
  </si>
  <si>
    <t>Testno ležišče</t>
  </si>
  <si>
    <t>Ležišče</t>
  </si>
  <si>
    <t>Silikonski vl.</t>
  </si>
  <si>
    <t>Kol.</t>
  </si>
  <si>
    <t>SKUPAJ Z DDV (9,5%)</t>
  </si>
  <si>
    <t>(leva in desna)</t>
  </si>
  <si>
    <t xml:space="preserve">Podkolenska proteza za kategorijo 2 </t>
  </si>
  <si>
    <t>Protetični rotatorji</t>
  </si>
  <si>
    <t>Koleno</t>
  </si>
  <si>
    <t>Kolk</t>
  </si>
  <si>
    <t>Enota za kolk</t>
  </si>
  <si>
    <t>--</t>
  </si>
  <si>
    <t>DDV 9,5%:</t>
  </si>
  <si>
    <t>Enota za stopalo</t>
  </si>
  <si>
    <t>Vrednost največ</t>
  </si>
  <si>
    <t>Vse cene in vrednosti vključujejo DDV.</t>
  </si>
  <si>
    <t>Znesek v EUR</t>
  </si>
  <si>
    <t>Začasna prot. po hemipelvektomiji</t>
  </si>
  <si>
    <t>Začasna prot. po amputaciji dela stopala-SILIKONSKO STOPALO</t>
  </si>
  <si>
    <t>Začasna prot. po amputaciji dela stopala-SILIKONSKI PRST</t>
  </si>
  <si>
    <t>Začasna prot. po amputaciji dela stopala-LAMINIRANA S POLNILOM</t>
  </si>
  <si>
    <t>Začasna prot. po amputaciji dela stopala-LAMINIRANA S PROT. STOPALOM</t>
  </si>
  <si>
    <t>Prot. po amputaciji dela stopala za kat. 1-SILIKONSKO STOPALO</t>
  </si>
  <si>
    <t>Prot. po amputaciji dela stopala za kat. 1-SILIKONSKI PRST</t>
  </si>
  <si>
    <t>Prot. po amputaciji dela stopala za kat. 1-LAMINIRANA S POLNILOM</t>
  </si>
  <si>
    <t>Prot. po amputaciji dela stopala za kat. 1-LAMINIRANA S PROT. STOPALOM</t>
  </si>
  <si>
    <t>Prot. po amputaciji dela stopala za kat. 2-SILIKONSKO STOPALO</t>
  </si>
  <si>
    <t>Prot. po amputaciji dela stopala za kat. 2-SILIKONSKI PRST</t>
  </si>
  <si>
    <t>Prot. po amputaciji dela stopala za kat. 2-LAMINIRANA S POLNILOM</t>
  </si>
  <si>
    <t>Prot. po amputaciji dela stopala za kat. 2-LAMINIRANA S PROT. STOPALOM</t>
  </si>
  <si>
    <t>Prot. po amputaciji dela stopala za kat. 3-SILIKONSKO STOPALO</t>
  </si>
  <si>
    <t>Prot. po amputaciji dela stopala za kat. 3-SILIKONSKI PRST</t>
  </si>
  <si>
    <t>Prot. po amputaciji dela stopala za kat. 3-LAMINIRANA S POLNILOM</t>
  </si>
  <si>
    <t>Prot. po amputaciji dela stopala za kat. 3-LAMINIRANA S PROT. STOPALOM</t>
  </si>
  <si>
    <t>Prot. po amputaciji dela stopala za kat. 4-SILIKONSKO STOPALO</t>
  </si>
  <si>
    <t>Prot. po amputaciji dela stopala za kat. 4-SILIKONSKI PRST</t>
  </si>
  <si>
    <t>Prot. po amputaciji dela stopala za kat. 4-LAMINIRANA S POLNILOM</t>
  </si>
  <si>
    <t>Prot. po amputaciji dela stopala za kat. 4-LAMINIRANA S PROT. STOPALOM</t>
  </si>
  <si>
    <t>SEZNAM SESTAVNIH DELOV S PODATKI, KI JIH VNESE PONUDNIK</t>
  </si>
  <si>
    <t>Šifra SD</t>
  </si>
  <si>
    <t>Vrste sestavnih delov (SD)</t>
  </si>
  <si>
    <t>Sestavni deli za suspenzijo protez spodnjih udov</t>
  </si>
  <si>
    <t xml:space="preserve">Sestavni deli za proteze spodnjih udov </t>
  </si>
  <si>
    <t>Končni (kozmetične) sestavni deli za proteze spodnjih udov</t>
  </si>
  <si>
    <t>Sestavni deli za uravnavo protez spodnjih udov</t>
  </si>
  <si>
    <t>Naziv sestavnega dela za proteze spodnjih udov</t>
  </si>
  <si>
    <t>Zahteve za sestavne dele</t>
  </si>
  <si>
    <t>Pogoji za uporabo sestavnega dela</t>
  </si>
  <si>
    <t>Tabela se polni z dodajanjem vrstic pod posamezni sklop sestavnih delov, če ponujate različne artikle v okviru posameznih sestavnih delov</t>
  </si>
  <si>
    <t>Končni (kozmetične) sestavni deli</t>
  </si>
  <si>
    <t>Strukturni sestavni deli</t>
  </si>
  <si>
    <t>se ne vnaša</t>
  </si>
  <si>
    <t xml:space="preserve">Kratek opis lastnosti, ki jih ima ponujeni sestavni del </t>
  </si>
  <si>
    <t>Popravilo sestavnega dela po predračunu proizvajalca sestavnega dela</t>
  </si>
  <si>
    <t xml:space="preserve"> Opis zahtevane storitve</t>
  </si>
  <si>
    <t xml:space="preserve">ZZZS bo za proteze spodnjih udov pri popravilih, vzdrževanjih ali prilagoditvah priznal cene in garancijske dobe sestavnih delov, ki bodo na podlagi ponudbe potem določene v pogodbi. </t>
  </si>
  <si>
    <t>2.</t>
  </si>
  <si>
    <r>
      <t xml:space="preserve">Dobavitelj bo različne vrste popravil in vzdrževanj (kot storitev) zaračunal kot je navedeno v spodnji preglednici in upošteval ceno ure tako, kot bo določena v pogodbi. </t>
    </r>
    <r>
      <rPr>
        <sz val="8"/>
        <color theme="1"/>
        <rFont val="Calibri"/>
        <family val="2"/>
        <charset val="238"/>
        <scheme val="minor"/>
      </rPr>
      <t> </t>
    </r>
  </si>
  <si>
    <t xml:space="preserve">Cena delovne ure z DDV je v času javnega razpisa je 29,00 eurov. </t>
  </si>
  <si>
    <t>Po predračunu in se ne vnašajo pri pripravi ponudbe, če bo ponudnik izbran bo to vključeno v prilogo k pogodbi.</t>
  </si>
  <si>
    <r>
      <t xml:space="preserve">Vnesite </t>
    </r>
    <r>
      <rPr>
        <b/>
        <sz val="11"/>
        <color rgb="FFFF0000"/>
        <rFont val="Calibri"/>
        <family val="2"/>
        <charset val="238"/>
        <scheme val="minor"/>
      </rPr>
      <t>VREDNOST</t>
    </r>
    <r>
      <rPr>
        <b/>
        <sz val="11"/>
        <rFont val="Calibri"/>
        <family val="2"/>
        <charset val="238"/>
        <scheme val="minor"/>
      </rPr>
      <t xml:space="preserve"> in </t>
    </r>
    <r>
      <rPr>
        <b/>
        <sz val="11"/>
        <color theme="5"/>
        <rFont val="Calibri"/>
        <family val="2"/>
        <charset val="238"/>
        <scheme val="minor"/>
      </rPr>
      <t>brišite</t>
    </r>
    <r>
      <rPr>
        <b/>
        <sz val="11"/>
        <rFont val="Calibri"/>
        <family val="2"/>
        <charset val="238"/>
        <scheme val="minor"/>
      </rPr>
      <t xml:space="preserve"> tiste vrste MP, KI JIH NE BOSTE ZAGOTAVLJALI .</t>
    </r>
  </si>
  <si>
    <r>
      <rPr>
        <b/>
        <sz val="11"/>
        <color rgb="FFFF0000"/>
        <rFont val="Calibri"/>
        <family val="2"/>
        <charset val="238"/>
        <scheme val="minor"/>
      </rPr>
      <t>Vrednost največ</t>
    </r>
    <r>
      <rPr>
        <b/>
        <sz val="11"/>
        <rFont val="Calibri"/>
        <family val="2"/>
        <charset val="238"/>
        <scheme val="minor"/>
      </rPr>
      <t xml:space="preserve"> </t>
    </r>
    <r>
      <rPr>
        <sz val="11"/>
        <rFont val="Calibri"/>
        <family val="2"/>
        <charset val="238"/>
        <scheme val="minor"/>
      </rPr>
      <t>pri posamezni protezi, je seštevek cen z DDV sestavnih delov, tako kot so navedeni v listih od 1 do 56.</t>
    </r>
  </si>
  <si>
    <t>Pri izdaji protez zavarovani osebi se potem obračunajo izdani sestavni deli s cenami, tako kot je to navedeno v Seznamu sestavnih delov protez.</t>
  </si>
  <si>
    <t xml:space="preserve">Pri zagotavljanju protez spodnjih udov bo dobavitelj uporabil in izbiral sestavne dele iz Seznama sestavnih delov protez, ki zagotavljajo funkcionalno ustreznost in so najcenejši.  </t>
  </si>
  <si>
    <t>NAVODILO ZA IZPOLNJEVANJE PODATKOV</t>
  </si>
  <si>
    <t xml:space="preserve">Vrednost največ v tabeli, je število ur največ, kot jih je navedel ponudnik v tabeli X cena delovne ure, ki jo je določil ZZZS. </t>
  </si>
  <si>
    <r>
      <t xml:space="preserve">POMEMBNO: </t>
    </r>
    <r>
      <rPr>
        <sz val="11"/>
        <rFont val="Calibri"/>
        <family val="2"/>
        <charset val="238"/>
        <scheme val="minor"/>
      </rPr>
      <t>Število ur, ki jih je navedel ponudbnik v tabeli se lahko po oddani ponudbi spremeni na podlagi pogajanj z ZZZS</t>
    </r>
    <r>
      <rPr>
        <b/>
        <sz val="11"/>
        <rFont val="Calibri"/>
        <family val="2"/>
        <charset val="238"/>
        <scheme val="minor"/>
      </rPr>
      <t xml:space="preserve">. </t>
    </r>
    <r>
      <rPr>
        <sz val="11"/>
        <rFont val="Calibri"/>
        <family val="2"/>
        <charset val="238"/>
        <scheme val="minor"/>
      </rPr>
      <t xml:space="preserve"> </t>
    </r>
  </si>
  <si>
    <t>Cena za kos</t>
  </si>
  <si>
    <r>
      <t xml:space="preserve">POMEMBNO: </t>
    </r>
    <r>
      <rPr>
        <sz val="11"/>
        <rFont val="Calibri"/>
        <family val="2"/>
        <charset val="238"/>
        <scheme val="minor"/>
      </rPr>
      <t xml:space="preserve">Vrednost posamezne vrste proteze se lahko po oddani ponudbi spremeni na podlagi pogajanj z ZZZS.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</si>
</sst>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
  </numFmts>
  <fonts count="43" x14ac:knownFonts="1">
    <font>
      <sz val="11"/>
      <color theme="1"/>
      <name val="Calibri"/>
      <family val="2"/>
      <charset val="238"/>
      <scheme val="minor"/>
    </font>
    <font>
      <b/>
      <sz val="11"/>
      <color theme="1"/>
      <name val="Calibri"/>
      <family val="2"/>
      <charset val="238"/>
      <scheme val="minor"/>
    </font>
    <font>
      <b/>
      <u/>
      <sz val="11"/>
      <color theme="1"/>
      <name val="Calibri"/>
      <family val="2"/>
      <charset val="238"/>
      <scheme val="minor"/>
    </font>
    <font>
      <b/>
      <sz val="12"/>
      <color theme="1"/>
      <name val="Calibri"/>
      <family val="2"/>
      <charset val="238"/>
      <scheme val="minor"/>
    </font>
    <font>
      <b/>
      <sz val="12"/>
      <color rgb="FF7030A0"/>
      <name val="Calibri"/>
      <family val="2"/>
      <charset val="238"/>
      <scheme val="minor"/>
    </font>
    <font>
      <sz val="10"/>
      <name val="Calibri"/>
      <family val="2"/>
      <charset val="238"/>
      <scheme val="minor"/>
    </font>
    <font>
      <b/>
      <sz val="16"/>
      <color theme="1"/>
      <name val="Calibri"/>
      <family val="2"/>
      <charset val="238"/>
      <scheme val="minor"/>
    </font>
    <font>
      <b/>
      <sz val="16"/>
      <color rgb="FF0070C0"/>
      <name val="Calibri"/>
      <family val="2"/>
      <charset val="238"/>
      <scheme val="minor"/>
    </font>
    <font>
      <sz val="11"/>
      <color rgb="FF7030A0"/>
      <name val="Calibri"/>
      <family val="2"/>
      <charset val="238"/>
      <scheme val="minor"/>
    </font>
    <font>
      <b/>
      <sz val="10"/>
      <color theme="1"/>
      <name val="Calibri"/>
      <family val="2"/>
      <charset val="238"/>
      <scheme val="minor"/>
    </font>
    <font>
      <sz val="10"/>
      <color theme="1"/>
      <name val="Calibri"/>
      <family val="2"/>
      <charset val="238"/>
      <scheme val="minor"/>
    </font>
    <font>
      <b/>
      <sz val="11"/>
      <color rgb="FF0070C0"/>
      <name val="Calibri"/>
      <family val="2"/>
      <charset val="238"/>
      <scheme val="minor"/>
    </font>
    <font>
      <sz val="11"/>
      <name val="Calibri"/>
      <family val="2"/>
      <charset val="238"/>
      <scheme val="minor"/>
    </font>
    <font>
      <b/>
      <sz val="12"/>
      <color rgb="FF0070C0"/>
      <name val="Calibri"/>
      <family val="2"/>
      <charset val="238"/>
      <scheme val="minor"/>
    </font>
    <font>
      <b/>
      <sz val="11"/>
      <name val="Calibri"/>
      <family val="2"/>
      <charset val="238"/>
      <scheme val="minor"/>
    </font>
    <font>
      <sz val="11"/>
      <color rgb="FFFF0000"/>
      <name val="Calibri"/>
      <family val="2"/>
      <charset val="238"/>
      <scheme val="minor"/>
    </font>
    <font>
      <b/>
      <sz val="11"/>
      <color theme="8" tint="-0.249977111117893"/>
      <name val="Calibri"/>
      <family val="2"/>
      <charset val="238"/>
      <scheme val="minor"/>
    </font>
    <font>
      <b/>
      <sz val="9"/>
      <name val="Calibri"/>
      <family val="2"/>
      <scheme val="minor"/>
    </font>
    <font>
      <sz val="9"/>
      <name val="Calibri"/>
      <family val="2"/>
      <scheme val="minor"/>
    </font>
    <font>
      <sz val="9"/>
      <color rgb="FFFF0000"/>
      <name val="Calibri"/>
      <family val="2"/>
      <scheme val="minor"/>
    </font>
    <font>
      <sz val="9"/>
      <color theme="1"/>
      <name val="Calibri"/>
      <family val="2"/>
      <scheme val="minor"/>
    </font>
    <font>
      <b/>
      <sz val="9"/>
      <color theme="1"/>
      <name val="Calibri"/>
      <family val="2"/>
      <scheme val="minor"/>
    </font>
    <font>
      <sz val="9"/>
      <color rgb="FF111111"/>
      <name val="Calibri"/>
      <family val="2"/>
      <scheme val="minor"/>
    </font>
    <font>
      <sz val="9"/>
      <color rgb="FF92D050"/>
      <name val="Calibri"/>
      <family val="2"/>
      <scheme val="minor"/>
    </font>
    <font>
      <strike/>
      <sz val="9"/>
      <color rgb="FF92D050"/>
      <name val="Calibri"/>
      <family val="2"/>
      <scheme val="minor"/>
    </font>
    <font>
      <sz val="8"/>
      <color theme="1"/>
      <name val="Calibri"/>
      <family val="2"/>
      <charset val="238"/>
      <scheme val="minor"/>
    </font>
    <font>
      <b/>
      <sz val="9"/>
      <color theme="1"/>
      <name val="Calibri"/>
      <family val="2"/>
      <charset val="238"/>
      <scheme val="minor"/>
    </font>
    <font>
      <b/>
      <sz val="9"/>
      <color rgb="FF000000"/>
      <name val="Calibri"/>
      <family val="2"/>
      <charset val="238"/>
      <scheme val="minor"/>
    </font>
    <font>
      <sz val="8"/>
      <color rgb="FF000000"/>
      <name val="Calibri"/>
      <family val="2"/>
      <charset val="238"/>
      <scheme val="minor"/>
    </font>
    <font>
      <sz val="9"/>
      <color rgb="FF000000"/>
      <name val="Calibri"/>
      <family val="2"/>
      <charset val="238"/>
      <scheme val="minor"/>
    </font>
    <font>
      <sz val="9"/>
      <color theme="1"/>
      <name val="Calibri"/>
      <family val="2"/>
      <charset val="238"/>
      <scheme val="minor"/>
    </font>
    <font>
      <sz val="9"/>
      <name val="Calibri"/>
      <family val="2"/>
      <charset val="238"/>
      <scheme val="minor"/>
    </font>
    <font>
      <sz val="9"/>
      <color theme="1"/>
      <name val="Calibri"/>
      <family val="2"/>
      <charset val="238"/>
    </font>
    <font>
      <b/>
      <sz val="9"/>
      <name val="Calibri"/>
      <family val="2"/>
      <charset val="238"/>
      <scheme val="minor"/>
    </font>
    <font>
      <sz val="9"/>
      <color rgb="FFFF0000"/>
      <name val="Calibri"/>
      <family val="2"/>
      <charset val="238"/>
      <scheme val="minor"/>
    </font>
    <font>
      <sz val="9"/>
      <color theme="3" tint="0.59999389629810485"/>
      <name val="Calibri"/>
      <family val="2"/>
      <charset val="238"/>
      <scheme val="minor"/>
    </font>
    <font>
      <b/>
      <sz val="16"/>
      <color rgb="FFFF0000"/>
      <name val="Calibri"/>
      <family val="2"/>
      <charset val="238"/>
      <scheme val="minor"/>
    </font>
    <font>
      <b/>
      <sz val="12"/>
      <color rgb="FFFF0000"/>
      <name val="Calibri"/>
      <family val="2"/>
      <charset val="238"/>
      <scheme val="minor"/>
    </font>
    <font>
      <sz val="8"/>
      <name val="Calibri"/>
      <family val="2"/>
      <charset val="238"/>
      <scheme val="minor"/>
    </font>
    <font>
      <sz val="12"/>
      <name val="Calibri"/>
      <family val="2"/>
      <charset val="238"/>
      <scheme val="minor"/>
    </font>
    <font>
      <b/>
      <sz val="11"/>
      <color theme="5"/>
      <name val="Calibri"/>
      <family val="2"/>
      <charset val="238"/>
      <scheme val="minor"/>
    </font>
    <font>
      <b/>
      <sz val="12"/>
      <name val="Calibri"/>
      <family val="2"/>
      <scheme val="minor"/>
    </font>
    <font>
      <b/>
      <sz val="11"/>
      <color rgb="FFFF0000"/>
      <name val="Calibri"/>
      <family val="2"/>
      <charset val="238"/>
      <scheme val="min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6DCE4"/>
        <bgColor indexed="64"/>
      </patternFill>
    </fill>
    <fill>
      <patternFill patternType="solid">
        <fgColor rgb="FFE2EFDA"/>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92D050"/>
        <bgColor indexed="64"/>
      </patternFill>
    </fill>
    <fill>
      <patternFill patternType="solid">
        <fgColor rgb="FFFF0000"/>
        <bgColor indexed="64"/>
      </patternFill>
    </fill>
    <fill>
      <patternFill patternType="solid">
        <fgColor theme="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s>
  <cellStyleXfs count="1">
    <xf numFmtId="0" fontId="0" fillId="0" borderId="0"/>
  </cellStyleXfs>
  <cellXfs count="215">
    <xf numFmtId="0" fontId="0" fillId="0" borderId="0" xfId="0"/>
    <xf numFmtId="164" fontId="0" fillId="0" borderId="0" xfId="0" applyNumberFormat="1"/>
    <xf numFmtId="0" fontId="3" fillId="0" borderId="0" xfId="0" applyFont="1"/>
    <xf numFmtId="0" fontId="4" fillId="0" borderId="0" xfId="0" applyFont="1"/>
    <xf numFmtId="0" fontId="5" fillId="0" borderId="0" xfId="0" applyFont="1"/>
    <xf numFmtId="0" fontId="6" fillId="0" borderId="0" xfId="0" applyFont="1"/>
    <xf numFmtId="0" fontId="1" fillId="0" borderId="0" xfId="0" applyFont="1" applyAlignment="1">
      <alignment horizontal="left"/>
    </xf>
    <xf numFmtId="164" fontId="8" fillId="0" borderId="0" xfId="0" applyNumberFormat="1" applyFont="1"/>
    <xf numFmtId="0" fontId="8" fillId="0" borderId="0" xfId="0" applyFont="1"/>
    <xf numFmtId="0" fontId="10" fillId="0" borderId="0" xfId="0" applyFont="1"/>
    <xf numFmtId="0" fontId="11" fillId="0" borderId="1" xfId="0" applyFont="1" applyBorder="1"/>
    <xf numFmtId="0" fontId="0" fillId="0" borderId="1" xfId="0" applyBorder="1"/>
    <xf numFmtId="4" fontId="0" fillId="0" borderId="1" xfId="0" applyNumberFormat="1" applyBorder="1"/>
    <xf numFmtId="4" fontId="0" fillId="0" borderId="0" xfId="0" applyNumberFormat="1"/>
    <xf numFmtId="4" fontId="13" fillId="0" borderId="0" xfId="0" applyNumberFormat="1" applyFont="1"/>
    <xf numFmtId="0" fontId="16" fillId="0" borderId="0" xfId="0" applyFont="1"/>
    <xf numFmtId="4" fontId="16" fillId="0" borderId="0" xfId="0" applyNumberFormat="1" applyFont="1"/>
    <xf numFmtId="0" fontId="17" fillId="4" borderId="1" xfId="0" applyFont="1" applyFill="1" applyBorder="1" applyAlignment="1">
      <alignment horizontal="center" vertical="center" wrapText="1"/>
    </xf>
    <xf numFmtId="0" fontId="17" fillId="4" borderId="1" xfId="0" applyFont="1" applyFill="1" applyBorder="1" applyAlignment="1">
      <alignment horizontal="center" vertical="center" textRotation="90" wrapText="1"/>
    </xf>
    <xf numFmtId="1" fontId="17" fillId="4" borderId="1" xfId="0" applyNumberFormat="1" applyFont="1" applyFill="1" applyBorder="1" applyAlignment="1">
      <alignment horizontal="center" vertical="center" textRotation="90" wrapText="1"/>
    </xf>
    <xf numFmtId="0" fontId="17"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19" fillId="5" borderId="1" xfId="0" applyFont="1" applyFill="1" applyBorder="1" applyAlignment="1">
      <alignment horizontal="left" vertical="center" wrapText="1"/>
    </xf>
    <xf numFmtId="1" fontId="18" fillId="5" borderId="1" xfId="0" applyNumberFormat="1" applyFont="1" applyFill="1" applyBorder="1" applyAlignment="1">
      <alignment horizontal="center" vertical="center" wrapText="1"/>
    </xf>
    <xf numFmtId="4" fontId="18" fillId="5" borderId="1" xfId="0" applyNumberFormat="1" applyFont="1" applyFill="1" applyBorder="1" applyAlignment="1">
      <alignment horizontal="center" vertical="center" wrapText="1"/>
    </xf>
    <xf numFmtId="0" fontId="20" fillId="0" borderId="1" xfId="0" applyFont="1" applyBorder="1" applyAlignment="1">
      <alignment horizontal="left" vertical="center" wrapText="1"/>
    </xf>
    <xf numFmtId="0" fontId="18" fillId="0" borderId="1" xfId="0" applyFont="1" applyBorder="1" applyAlignment="1">
      <alignment horizontal="left" vertical="center" wrapText="1"/>
    </xf>
    <xf numFmtId="1" fontId="18" fillId="0" borderId="1" xfId="0" applyNumberFormat="1" applyFont="1" applyBorder="1" applyAlignment="1" applyProtection="1">
      <alignment horizontal="center" vertical="center" wrapText="1"/>
      <protection locked="0"/>
    </xf>
    <xf numFmtId="1" fontId="20" fillId="0" borderId="1" xfId="0" applyNumberFormat="1" applyFont="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1" fontId="18" fillId="5" borderId="1" xfId="0" applyNumberFormat="1" applyFont="1" applyFill="1" applyBorder="1" applyAlignment="1" applyProtection="1">
      <alignment horizontal="center" vertical="center" wrapText="1"/>
      <protection locked="0"/>
    </xf>
    <xf numFmtId="4" fontId="17" fillId="5" borderId="1" xfId="0" applyNumberFormat="1" applyFont="1" applyFill="1" applyBorder="1" applyAlignment="1" applyProtection="1">
      <alignment horizontal="center" vertical="center" wrapText="1"/>
      <protection locked="0"/>
    </xf>
    <xf numFmtId="0" fontId="20" fillId="2" borderId="1" xfId="0" applyFont="1" applyFill="1" applyBorder="1" applyAlignment="1">
      <alignment horizontal="left" vertical="center" wrapText="1"/>
    </xf>
    <xf numFmtId="1" fontId="18" fillId="2" borderId="1" xfId="0" applyNumberFormat="1" applyFont="1" applyFill="1" applyBorder="1" applyAlignment="1" applyProtection="1">
      <alignment horizontal="center" vertical="center" wrapText="1"/>
      <protection locked="0"/>
    </xf>
    <xf numFmtId="0" fontId="20" fillId="2" borderId="1" xfId="0" applyFont="1" applyFill="1" applyBorder="1" applyAlignment="1">
      <alignment horizontal="left" vertical="center"/>
    </xf>
    <xf numFmtId="0" fontId="21"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1" fontId="20" fillId="5" borderId="1" xfId="0" applyNumberFormat="1" applyFont="1" applyFill="1" applyBorder="1" applyAlignment="1" applyProtection="1">
      <alignment horizontal="center" vertical="center" wrapText="1"/>
      <protection locked="0"/>
    </xf>
    <xf numFmtId="4" fontId="21" fillId="5" borderId="1" xfId="0" applyNumberFormat="1" applyFont="1" applyFill="1" applyBorder="1" applyAlignment="1" applyProtection="1">
      <alignment horizontal="center" vertical="center"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xf>
    <xf numFmtId="4" fontId="17" fillId="4" borderId="1" xfId="0" applyNumberFormat="1" applyFont="1" applyFill="1" applyBorder="1" applyAlignment="1">
      <alignment horizontal="center" vertical="center" wrapText="1"/>
    </xf>
    <xf numFmtId="0" fontId="0" fillId="0" borderId="0" xfId="0" applyAlignment="1">
      <alignment vertical="top"/>
    </xf>
    <xf numFmtId="0" fontId="26" fillId="6" borderId="5" xfId="0" applyFont="1" applyFill="1" applyBorder="1" applyAlignment="1">
      <alignment horizontal="center" vertical="center" wrapText="1"/>
    </xf>
    <xf numFmtId="0" fontId="27" fillId="6" borderId="6" xfId="0" applyFont="1" applyFill="1" applyBorder="1" applyAlignment="1">
      <alignment horizontal="center" vertical="center" wrapText="1"/>
    </xf>
    <xf numFmtId="0" fontId="27" fillId="6" borderId="6" xfId="0" applyFont="1" applyFill="1" applyBorder="1" applyAlignment="1">
      <alignment horizontal="center" vertical="center" textRotation="90" wrapText="1"/>
    </xf>
    <xf numFmtId="0" fontId="29" fillId="7" borderId="8" xfId="0" applyFont="1" applyFill="1" applyBorder="1" applyAlignment="1">
      <alignment vertical="center" wrapText="1"/>
    </xf>
    <xf numFmtId="0" fontId="27" fillId="7" borderId="8" xfId="0" applyFont="1" applyFill="1" applyBorder="1" applyAlignment="1">
      <alignment vertical="center" wrapText="1"/>
    </xf>
    <xf numFmtId="0" fontId="29" fillId="7" borderId="8" xfId="0" applyFont="1" applyFill="1" applyBorder="1" applyAlignment="1">
      <alignment horizontal="center" vertical="center" wrapText="1"/>
    </xf>
    <xf numFmtId="0" fontId="29" fillId="0" borderId="9" xfId="0" applyFont="1" applyBorder="1" applyAlignment="1">
      <alignment vertical="center" wrapText="1"/>
    </xf>
    <xf numFmtId="0" fontId="29" fillId="0" borderId="8" xfId="0" applyFont="1" applyBorder="1" applyAlignment="1">
      <alignment vertical="center" wrapText="1"/>
    </xf>
    <xf numFmtId="0" fontId="30" fillId="0" borderId="8" xfId="0" applyFont="1" applyBorder="1" applyAlignment="1">
      <alignment vertical="center" wrapText="1"/>
    </xf>
    <xf numFmtId="0" fontId="29" fillId="0" borderId="8" xfId="0" applyFont="1" applyBorder="1" applyAlignment="1">
      <alignment horizontal="center" vertical="center" wrapText="1"/>
    </xf>
    <xf numFmtId="0" fontId="30" fillId="0" borderId="9" xfId="0" applyFont="1" applyBorder="1" applyAlignment="1">
      <alignment vertical="center" wrapText="1"/>
    </xf>
    <xf numFmtId="0" fontId="30" fillId="0" borderId="8" xfId="0" applyFont="1" applyBorder="1" applyAlignment="1">
      <alignment vertical="top" wrapText="1"/>
    </xf>
    <xf numFmtId="0" fontId="27" fillId="7" borderId="8" xfId="0" applyFont="1" applyFill="1" applyBorder="1" applyAlignment="1">
      <alignment vertical="top" wrapText="1"/>
    </xf>
    <xf numFmtId="0" fontId="0" fillId="0" borderId="0" xfId="0" applyAlignment="1">
      <alignment vertical="center"/>
    </xf>
    <xf numFmtId="0" fontId="25" fillId="0" borderId="0" xfId="0" applyFont="1" applyAlignment="1">
      <alignment vertical="center"/>
    </xf>
    <xf numFmtId="0" fontId="1" fillId="8" borderId="10" xfId="0" applyFont="1" applyFill="1" applyBorder="1"/>
    <xf numFmtId="0" fontId="1" fillId="8" borderId="11" xfId="0" applyFont="1" applyFill="1" applyBorder="1"/>
    <xf numFmtId="0" fontId="1" fillId="8" borderId="12" xfId="0" applyFont="1" applyFill="1" applyBorder="1"/>
    <xf numFmtId="0" fontId="0" fillId="8" borderId="13" xfId="0" applyFill="1" applyBorder="1"/>
    <xf numFmtId="0" fontId="0" fillId="0" borderId="14" xfId="0" applyBorder="1"/>
    <xf numFmtId="0" fontId="0" fillId="0" borderId="15" xfId="0" applyBorder="1"/>
    <xf numFmtId="0" fontId="0" fillId="8" borderId="16" xfId="0" applyFill="1" applyBorder="1"/>
    <xf numFmtId="0" fontId="0" fillId="0" borderId="17" xfId="0" applyBorder="1"/>
    <xf numFmtId="0" fontId="0" fillId="8" borderId="18" xfId="0" applyFill="1" applyBorder="1"/>
    <xf numFmtId="0" fontId="0" fillId="0" borderId="19" xfId="0" applyBorder="1"/>
    <xf numFmtId="0" fontId="0" fillId="0" borderId="20" xfId="0" applyBorder="1"/>
    <xf numFmtId="0" fontId="17" fillId="9" borderId="21" xfId="0" applyFont="1" applyFill="1" applyBorder="1" applyAlignment="1">
      <alignment horizontal="center" vertical="center" textRotation="90" wrapText="1"/>
    </xf>
    <xf numFmtId="1" fontId="17" fillId="9" borderId="21" xfId="0" applyNumberFormat="1" applyFont="1" applyFill="1" applyBorder="1" applyAlignment="1">
      <alignment horizontal="center" vertical="center" textRotation="90" wrapText="1"/>
    </xf>
    <xf numFmtId="0" fontId="23" fillId="0" borderId="1" xfId="0" applyFont="1" applyBorder="1" applyAlignment="1">
      <alignment horizontal="left" vertical="center" wrapText="1"/>
    </xf>
    <xf numFmtId="0" fontId="22" fillId="0" borderId="1" xfId="0" applyFont="1" applyBorder="1" applyAlignment="1">
      <alignment vertical="center"/>
    </xf>
    <xf numFmtId="0" fontId="20" fillId="0" borderId="1" xfId="0" applyFont="1" applyBorder="1" applyAlignment="1">
      <alignment horizontal="left" vertical="center"/>
    </xf>
    <xf numFmtId="11" fontId="20" fillId="0" borderId="1" xfId="0" quotePrefix="1" applyNumberFormat="1" applyFont="1" applyBorder="1" applyAlignment="1">
      <alignment horizontal="left" vertical="center"/>
    </xf>
    <xf numFmtId="1" fontId="20" fillId="0" borderId="1" xfId="0" quotePrefix="1" applyNumberFormat="1" applyFont="1" applyBorder="1" applyAlignment="1" applyProtection="1">
      <alignment horizontal="center" vertical="center"/>
      <protection locked="0"/>
    </xf>
    <xf numFmtId="1" fontId="20" fillId="0" borderId="1" xfId="0" applyNumberFormat="1" applyFont="1" applyBorder="1" applyAlignment="1" applyProtection="1">
      <alignment horizontal="center" vertical="center"/>
      <protection locked="0"/>
    </xf>
    <xf numFmtId="0" fontId="18" fillId="0" borderId="1" xfId="0" applyFont="1" applyBorder="1" applyAlignment="1">
      <alignment vertical="center" wrapText="1"/>
    </xf>
    <xf numFmtId="1" fontId="18" fillId="0" borderId="1" xfId="0" applyNumberFormat="1" applyFont="1" applyBorder="1" applyAlignment="1" applyProtection="1">
      <alignment horizontal="center" vertical="center"/>
      <protection locked="0"/>
    </xf>
    <xf numFmtId="1" fontId="18" fillId="0" borderId="1" xfId="0" applyNumberFormat="1" applyFont="1" applyBorder="1" applyAlignment="1">
      <alignment horizontal="center" vertical="center" wrapText="1"/>
    </xf>
    <xf numFmtId="0" fontId="18" fillId="10" borderId="1" xfId="0" applyFont="1" applyFill="1" applyBorder="1" applyAlignment="1">
      <alignment horizontal="left" vertical="center" wrapText="1"/>
    </xf>
    <xf numFmtId="0" fontId="30" fillId="0" borderId="1" xfId="0" applyFont="1" applyBorder="1" applyAlignment="1">
      <alignment horizontal="left" vertical="center" wrapText="1"/>
    </xf>
    <xf numFmtId="0" fontId="31" fillId="0" borderId="1" xfId="0" applyFont="1" applyBorder="1" applyAlignment="1">
      <alignment vertical="center" wrapText="1"/>
    </xf>
    <xf numFmtId="0" fontId="32" fillId="0" borderId="1" xfId="0" applyFont="1" applyBorder="1" applyAlignment="1">
      <alignment vertical="center" wrapText="1"/>
    </xf>
    <xf numFmtId="0" fontId="32" fillId="0" borderId="1" xfId="0" applyFont="1" applyBorder="1" applyAlignment="1">
      <alignment horizontal="center" vertical="center" wrapText="1"/>
    </xf>
    <xf numFmtId="165" fontId="20" fillId="0" borderId="1" xfId="0" quotePrefix="1" applyNumberFormat="1" applyFont="1" applyBorder="1" applyAlignment="1" applyProtection="1">
      <alignment horizontal="center" vertical="center" wrapText="1"/>
      <protection locked="0"/>
    </xf>
    <xf numFmtId="1" fontId="20" fillId="0" borderId="1" xfId="0" quotePrefix="1" applyNumberFormat="1" applyFont="1" applyBorder="1" applyAlignment="1" applyProtection="1">
      <alignment horizontal="center" vertical="center" wrapText="1"/>
      <protection locked="0"/>
    </xf>
    <xf numFmtId="0" fontId="21" fillId="2" borderId="1" xfId="0" applyFont="1" applyFill="1" applyBorder="1" applyAlignment="1">
      <alignment horizontal="left" vertical="center" wrapText="1"/>
    </xf>
    <xf numFmtId="1" fontId="20" fillId="2" borderId="1" xfId="0" applyNumberFormat="1" applyFont="1" applyFill="1" applyBorder="1" applyAlignment="1" applyProtection="1">
      <alignment horizontal="center" vertical="center" wrapText="1"/>
      <protection locked="0"/>
    </xf>
    <xf numFmtId="4" fontId="21" fillId="2" borderId="1" xfId="0" applyNumberFormat="1" applyFont="1" applyFill="1" applyBorder="1" applyAlignment="1" applyProtection="1">
      <alignment horizontal="center" vertical="center" wrapText="1"/>
      <protection locked="0"/>
    </xf>
    <xf numFmtId="0" fontId="0" fillId="2" borderId="0" xfId="0" applyFill="1"/>
    <xf numFmtId="0" fontId="21" fillId="2" borderId="1" xfId="0" applyFont="1" applyFill="1" applyBorder="1" applyAlignment="1">
      <alignment horizontal="left" vertical="center"/>
    </xf>
    <xf numFmtId="0" fontId="17" fillId="2" borderId="1" xfId="0" applyFont="1" applyFill="1" applyBorder="1" applyAlignment="1">
      <alignment horizontal="left" vertical="center"/>
    </xf>
    <xf numFmtId="0" fontId="18"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4" fontId="17" fillId="2" borderId="1" xfId="0" applyNumberFormat="1" applyFont="1" applyFill="1" applyBorder="1" applyAlignment="1" applyProtection="1">
      <alignment horizontal="center" vertical="center" wrapText="1"/>
      <protection locked="0"/>
    </xf>
    <xf numFmtId="0" fontId="19" fillId="2" borderId="1" xfId="0" applyFont="1" applyFill="1" applyBorder="1" applyAlignment="1">
      <alignment horizontal="left" vertical="center" wrapText="1"/>
    </xf>
    <xf numFmtId="1" fontId="18" fillId="2" borderId="1" xfId="0" applyNumberFormat="1" applyFont="1" applyFill="1" applyBorder="1" applyAlignment="1">
      <alignment horizontal="center" vertical="center" wrapText="1"/>
    </xf>
    <xf numFmtId="4" fontId="18" fillId="2" borderId="1" xfId="0" applyNumberFormat="1" applyFont="1" applyFill="1" applyBorder="1" applyAlignment="1">
      <alignment horizontal="center" vertical="center" wrapText="1"/>
    </xf>
    <xf numFmtId="0" fontId="33" fillId="9" borderId="1" xfId="0" applyFont="1" applyFill="1" applyBorder="1" applyAlignment="1">
      <alignment vertical="top" wrapText="1"/>
    </xf>
    <xf numFmtId="0" fontId="26" fillId="0" borderId="0" xfId="0" applyFont="1" applyAlignment="1">
      <alignment vertical="top" wrapText="1"/>
    </xf>
    <xf numFmtId="0" fontId="30" fillId="0" borderId="0" xfId="0" applyFont="1" applyAlignment="1">
      <alignment vertical="top" wrapText="1"/>
    </xf>
    <xf numFmtId="0" fontId="33" fillId="8" borderId="1" xfId="0" applyFont="1" applyFill="1" applyBorder="1" applyAlignment="1">
      <alignment vertical="top" wrapText="1"/>
    </xf>
    <xf numFmtId="0" fontId="31" fillId="8" borderId="1" xfId="0" applyFont="1" applyFill="1" applyBorder="1" applyAlignment="1">
      <alignment vertical="top" wrapText="1"/>
    </xf>
    <xf numFmtId="0" fontId="31" fillId="0" borderId="1" xfId="0" applyFont="1" applyBorder="1" applyAlignment="1">
      <alignment vertical="top" wrapText="1"/>
    </xf>
    <xf numFmtId="0" fontId="30" fillId="0" borderId="1" xfId="0" applyFont="1" applyBorder="1" applyAlignment="1">
      <alignment vertical="top" wrapText="1"/>
    </xf>
    <xf numFmtId="0" fontId="31" fillId="0" borderId="0" xfId="0" applyFont="1" applyAlignment="1">
      <alignment vertical="top" wrapText="1"/>
    </xf>
    <xf numFmtId="0" fontId="30" fillId="0" borderId="0" xfId="0" applyFont="1" applyAlignment="1">
      <alignment horizontal="left" vertical="top" wrapText="1"/>
    </xf>
    <xf numFmtId="0" fontId="30" fillId="0" borderId="1" xfId="0" applyFont="1" applyBorder="1" applyAlignment="1">
      <alignment horizontal="left" vertical="top" wrapText="1"/>
    </xf>
    <xf numFmtId="0" fontId="11" fillId="0" borderId="2" xfId="0" applyFont="1" applyBorder="1"/>
    <xf numFmtId="0" fontId="9" fillId="0" borderId="1" xfId="0" applyFont="1" applyBorder="1" applyAlignment="1">
      <alignment vertical="center" wrapText="1"/>
    </xf>
    <xf numFmtId="0" fontId="10" fillId="0" borderId="0" xfId="0" applyFont="1" applyAlignment="1">
      <alignment horizontal="left" vertical="center"/>
    </xf>
    <xf numFmtId="0" fontId="9" fillId="3" borderId="1" xfId="0" applyFont="1" applyFill="1" applyBorder="1" applyAlignment="1">
      <alignment horizontal="left" vertical="center" wrapText="1"/>
    </xf>
    <xf numFmtId="164" fontId="9" fillId="3" borderId="1" xfId="0" applyNumberFormat="1" applyFont="1" applyFill="1" applyBorder="1" applyAlignment="1">
      <alignment horizontal="left" vertical="center" wrapText="1"/>
    </xf>
    <xf numFmtId="0" fontId="26" fillId="0" borderId="0" xfId="0" applyFont="1" applyAlignment="1">
      <alignment horizontal="right"/>
    </xf>
    <xf numFmtId="4" fontId="13" fillId="0" borderId="0" xfId="0" quotePrefix="1" applyNumberFormat="1" applyFont="1"/>
    <xf numFmtId="0" fontId="13" fillId="0" borderId="0" xfId="0" quotePrefix="1" applyFont="1"/>
    <xf numFmtId="0" fontId="2" fillId="0" borderId="0" xfId="0" applyFont="1"/>
    <xf numFmtId="0" fontId="9" fillId="0" borderId="1" xfId="0" applyFont="1" applyBorder="1" applyAlignment="1">
      <alignment horizontal="center"/>
    </xf>
    <xf numFmtId="164" fontId="9" fillId="0" borderId="1" xfId="0" applyNumberFormat="1" applyFont="1" applyBorder="1" applyAlignment="1">
      <alignment horizontal="center" wrapText="1"/>
    </xf>
    <xf numFmtId="0" fontId="9" fillId="0" borderId="1" xfId="0" applyFont="1" applyBorder="1"/>
    <xf numFmtId="0" fontId="10" fillId="0" borderId="0" xfId="0" applyFont="1" applyAlignment="1">
      <alignment vertical="center"/>
    </xf>
    <xf numFmtId="0" fontId="9" fillId="3" borderId="1" xfId="0" applyFont="1" applyFill="1" applyBorder="1" applyAlignment="1">
      <alignment horizontal="center" vertical="center"/>
    </xf>
    <xf numFmtId="0" fontId="9" fillId="3" borderId="1" xfId="0" applyFont="1" applyFill="1" applyBorder="1" applyAlignment="1">
      <alignment vertical="center"/>
    </xf>
    <xf numFmtId="0" fontId="9" fillId="3" borderId="1" xfId="0" applyFont="1" applyFill="1" applyBorder="1" applyAlignment="1">
      <alignment vertical="center" wrapText="1"/>
    </xf>
    <xf numFmtId="0" fontId="0" fillId="0" borderId="4" xfId="0" applyBorder="1"/>
    <xf numFmtId="0" fontId="0" fillId="0" borderId="3" xfId="0" applyBorder="1"/>
    <xf numFmtId="0" fontId="0" fillId="0" borderId="2" xfId="0" applyBorder="1"/>
    <xf numFmtId="0" fontId="11" fillId="0" borderId="0" xfId="0" applyFont="1"/>
    <xf numFmtId="0" fontId="15" fillId="0" borderId="0" xfId="0" applyFont="1"/>
    <xf numFmtId="4" fontId="0" fillId="0" borderId="22" xfId="0" applyNumberFormat="1" applyBorder="1"/>
    <xf numFmtId="0" fontId="0" fillId="0" borderId="22" xfId="0" applyBorder="1"/>
    <xf numFmtId="0" fontId="0" fillId="0" borderId="22" xfId="0" applyBorder="1" applyAlignment="1">
      <alignment horizontal="left"/>
    </xf>
    <xf numFmtId="0" fontId="11" fillId="0" borderId="22" xfId="0" applyFont="1" applyBorder="1"/>
    <xf numFmtId="4" fontId="0" fillId="0" borderId="19" xfId="0" applyNumberFormat="1" applyBorder="1"/>
    <xf numFmtId="0" fontId="11" fillId="0" borderId="19" xfId="0" applyFont="1" applyBorder="1"/>
    <xf numFmtId="0" fontId="13" fillId="0" borderId="0" xfId="0" applyFont="1"/>
    <xf numFmtId="0" fontId="36" fillId="0" borderId="0" xfId="0" applyFont="1"/>
    <xf numFmtId="0" fontId="36" fillId="0" borderId="0" xfId="0" quotePrefix="1" applyFont="1"/>
    <xf numFmtId="0" fontId="37" fillId="0" borderId="0" xfId="0" applyFont="1"/>
    <xf numFmtId="0" fontId="0" fillId="0" borderId="1" xfId="0" applyBorder="1" applyAlignment="1">
      <alignment horizontal="left"/>
    </xf>
    <xf numFmtId="0" fontId="13" fillId="0" borderId="0" xfId="0" applyFont="1" applyAlignment="1">
      <alignment horizontal="left"/>
    </xf>
    <xf numFmtId="0" fontId="0" fillId="0" borderId="0" xfId="0" applyAlignment="1">
      <alignment horizontal="left"/>
    </xf>
    <xf numFmtId="0" fontId="7" fillId="0" borderId="0" xfId="0" quotePrefix="1" applyFont="1" applyAlignment="1">
      <alignment horizontal="left"/>
    </xf>
    <xf numFmtId="0" fontId="9" fillId="3" borderId="1" xfId="0" applyFont="1" applyFill="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0" fillId="0" borderId="19" xfId="0" applyBorder="1" applyAlignment="1">
      <alignment horizontal="left"/>
    </xf>
    <xf numFmtId="0" fontId="7" fillId="0" borderId="0" xfId="0" applyFont="1"/>
    <xf numFmtId="0" fontId="7" fillId="0" borderId="0" xfId="0" quotePrefix="1" applyFont="1"/>
    <xf numFmtId="0" fontId="14" fillId="0" borderId="0" xfId="0" applyFont="1"/>
    <xf numFmtId="0" fontId="41" fillId="9" borderId="21" xfId="0" applyFont="1" applyFill="1" applyBorder="1" applyAlignment="1">
      <alignment horizontal="center" vertical="center" wrapText="1"/>
    </xf>
    <xf numFmtId="0" fontId="14" fillId="9" borderId="1" xfId="0" applyFont="1" applyFill="1" applyBorder="1" applyAlignment="1">
      <alignment horizontal="center" vertical="top" wrapText="1"/>
    </xf>
    <xf numFmtId="0" fontId="12" fillId="11" borderId="0" xfId="0" applyFont="1" applyFill="1"/>
    <xf numFmtId="0" fontId="0" fillId="11" borderId="0" xfId="0" applyFill="1"/>
    <xf numFmtId="0" fontId="21" fillId="12" borderId="1" xfId="0" applyFont="1" applyFill="1" applyBorder="1" applyAlignment="1">
      <alignment horizontal="left" vertical="center" wrapText="1"/>
    </xf>
    <xf numFmtId="0" fontId="20" fillId="12" borderId="1" xfId="0" applyFont="1" applyFill="1" applyBorder="1" applyAlignment="1">
      <alignment horizontal="left" vertical="center" wrapText="1"/>
    </xf>
    <xf numFmtId="0" fontId="17" fillId="12" borderId="1" xfId="0" applyFont="1" applyFill="1" applyBorder="1" applyAlignment="1">
      <alignment horizontal="left" vertical="center" wrapText="1"/>
    </xf>
    <xf numFmtId="0" fontId="19" fillId="12" borderId="1" xfId="0" applyFont="1" applyFill="1" applyBorder="1" applyAlignment="1">
      <alignment horizontal="left" vertical="center"/>
    </xf>
    <xf numFmtId="0" fontId="27" fillId="13" borderId="6" xfId="0" applyFont="1" applyFill="1" applyBorder="1" applyAlignment="1">
      <alignment horizontal="center" vertical="center" textRotation="90" wrapText="1"/>
    </xf>
    <xf numFmtId="0" fontId="27" fillId="13" borderId="8" xfId="0" applyFont="1" applyFill="1" applyBorder="1" applyAlignment="1">
      <alignment vertical="center" wrapText="1"/>
    </xf>
    <xf numFmtId="0" fontId="29" fillId="13" borderId="8" xfId="0" applyFont="1" applyFill="1" applyBorder="1" applyAlignment="1">
      <alignment vertical="center" wrapText="1"/>
    </xf>
    <xf numFmtId="0" fontId="29" fillId="13" borderId="8" xfId="0" applyFont="1" applyFill="1" applyBorder="1" applyAlignment="1">
      <alignment vertical="center"/>
    </xf>
    <xf numFmtId="0" fontId="30" fillId="13" borderId="9" xfId="0" applyFont="1" applyFill="1" applyBorder="1" applyAlignment="1">
      <alignment vertical="center" wrapText="1"/>
    </xf>
    <xf numFmtId="0" fontId="30" fillId="13" borderId="8" xfId="0" applyFont="1" applyFill="1" applyBorder="1" applyAlignment="1">
      <alignment vertical="center" wrapText="1"/>
    </xf>
    <xf numFmtId="0" fontId="30" fillId="13" borderId="8" xfId="0" applyFont="1" applyFill="1" applyBorder="1" applyAlignment="1">
      <alignment vertical="top" wrapText="1"/>
    </xf>
    <xf numFmtId="0" fontId="29" fillId="13" borderId="8" xfId="0" applyFont="1" applyFill="1" applyBorder="1" applyAlignment="1">
      <alignment horizontal="center" vertical="center" wrapText="1"/>
    </xf>
    <xf numFmtId="0" fontId="1" fillId="0" borderId="0" xfId="0" applyFont="1"/>
    <xf numFmtId="0" fontId="0" fillId="0" borderId="0" xfId="0" applyAlignment="1">
      <alignment horizontal="left" vertical="top" wrapText="1"/>
    </xf>
    <xf numFmtId="0" fontId="0" fillId="0" borderId="0" xfId="0" applyAlignment="1">
      <alignment horizontal="left" wrapText="1"/>
    </xf>
    <xf numFmtId="0" fontId="0" fillId="0" borderId="0" xfId="0"/>
    <xf numFmtId="0" fontId="14" fillId="0" borderId="0" xfId="0" applyFont="1"/>
    <xf numFmtId="0" fontId="1" fillId="0" borderId="0" xfId="0" applyFont="1"/>
    <xf numFmtId="0" fontId="27" fillId="7" borderId="7" xfId="0" applyFont="1" applyFill="1" applyBorder="1" applyAlignment="1">
      <alignment horizontal="center" vertical="center" wrapText="1"/>
    </xf>
    <xf numFmtId="0" fontId="27" fillId="7" borderId="6" xfId="0" applyFont="1" applyFill="1" applyBorder="1" applyAlignment="1">
      <alignment horizontal="center" vertical="center" wrapText="1"/>
    </xf>
    <xf numFmtId="0" fontId="13" fillId="0" borderId="0" xfId="0" applyFont="1" applyAlignment="1">
      <alignment horizontal="left"/>
    </xf>
    <xf numFmtId="0" fontId="0" fillId="0" borderId="0" xfId="0" applyAlignment="1">
      <alignment horizontal="left"/>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4" fillId="2" borderId="0" xfId="0" applyFont="1" applyFill="1" applyAlignment="1">
      <alignment horizontal="left"/>
    </xf>
    <xf numFmtId="0" fontId="13" fillId="0" borderId="0" xfId="0" quotePrefix="1" applyFont="1" applyAlignment="1">
      <alignment horizontal="left"/>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4" fontId="30" fillId="0" borderId="0" xfId="0" applyNumberFormat="1" applyFont="1" applyAlignment="1">
      <alignment horizontal="left"/>
    </xf>
    <xf numFmtId="0" fontId="30" fillId="0" borderId="0" xfId="0" applyFont="1" applyAlignment="1">
      <alignment horizontal="left"/>
    </xf>
    <xf numFmtId="0" fontId="7" fillId="0" borderId="0" xfId="0" quotePrefix="1" applyFont="1" applyAlignment="1">
      <alignment horizontal="left"/>
    </xf>
    <xf numFmtId="0" fontId="7" fillId="0" borderId="0" xfId="0" applyFont="1" applyAlignment="1">
      <alignment horizontal="left"/>
    </xf>
    <xf numFmtId="0" fontId="9" fillId="3" borderId="1" xfId="0" applyFont="1" applyFill="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4" fontId="0" fillId="0" borderId="0" xfId="0" applyNumberFormat="1" applyAlignment="1">
      <alignment horizontal="left"/>
    </xf>
    <xf numFmtId="4" fontId="33" fillId="0" borderId="0" xfId="0" quotePrefix="1" applyNumberFormat="1" applyFont="1" applyAlignment="1">
      <alignment horizontal="left"/>
    </xf>
    <xf numFmtId="0" fontId="33" fillId="0" borderId="0" xfId="0" applyFont="1" applyAlignment="1">
      <alignment horizontal="left"/>
    </xf>
    <xf numFmtId="0" fontId="0" fillId="0" borderId="19" xfId="0" applyBorder="1" applyAlignment="1">
      <alignment horizontal="left"/>
    </xf>
    <xf numFmtId="0" fontId="0" fillId="0" borderId="25" xfId="0" applyBorder="1" applyAlignment="1">
      <alignment horizontal="left"/>
    </xf>
    <xf numFmtId="0" fontId="0" fillId="0" borderId="24" xfId="0" applyBorder="1" applyAlignment="1">
      <alignment horizontal="left"/>
    </xf>
    <xf numFmtId="0" fontId="0" fillId="0" borderId="23" xfId="0" applyBorder="1" applyAlignment="1">
      <alignment horizontal="left"/>
    </xf>
    <xf numFmtId="4" fontId="12" fillId="0" borderId="0" xfId="0" applyNumberFormat="1" applyFont="1" applyAlignment="1">
      <alignment horizontal="left"/>
    </xf>
    <xf numFmtId="0" fontId="14" fillId="0" borderId="1" xfId="0" applyFont="1" applyBorder="1" applyAlignment="1">
      <alignment horizontal="left" vertical="center"/>
    </xf>
    <xf numFmtId="0" fontId="9" fillId="0" borderId="1" xfId="0" applyFont="1" applyBorder="1" applyAlignment="1">
      <alignment horizontal="left" vertical="center" wrapText="1"/>
    </xf>
    <xf numFmtId="0" fontId="14" fillId="0" borderId="25" xfId="0" applyFont="1" applyBorder="1" applyAlignment="1">
      <alignment horizontal="left" vertical="center"/>
    </xf>
    <xf numFmtId="0" fontId="14" fillId="0" borderId="24" xfId="0" applyFont="1" applyBorder="1" applyAlignment="1">
      <alignment horizontal="left" vertical="center"/>
    </xf>
    <xf numFmtId="0" fontId="14" fillId="0" borderId="23" xfId="0" applyFont="1" applyBorder="1" applyAlignment="1">
      <alignment horizontal="left" vertical="center"/>
    </xf>
    <xf numFmtId="4" fontId="39" fillId="0" borderId="0" xfId="0" applyNumberFormat="1" applyFont="1" applyAlignment="1">
      <alignment horizontal="left"/>
    </xf>
    <xf numFmtId="4" fontId="39" fillId="0" borderId="0" xfId="0" quotePrefix="1" applyNumberFormat="1" applyFont="1" applyAlignment="1">
      <alignment horizontal="left"/>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ZZS\Centrala\Redir\Z0100EW\Desktop\Priloga%201A%20Na&#269;in%20zagotavljanja%20in%20cene%20protez%20spodnjih%20udov_1.xlsx" TargetMode="External"/><Relationship Id="rId1" Type="http://schemas.openxmlformats.org/officeDocument/2006/relationships/externalLinkPath" Target="file:///\\ZZZS\Centrala\Redir\Z0100EW\Desktop\Priloga%201A%20Na&#269;in%20zagotavljanja%20in%20cene%20protez%20spodnjih%20udov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ASLOVNICA"/>
      <sheetName val="NAČIN ZAGOTAVLJANJA PROTEZ"/>
      <sheetName val="KAZALO"/>
      <sheetName val="SEZNAM MP s CENAMI"/>
      <sheetName val="CENIK KOMPONENT"/>
      <sheetName val="List1"/>
      <sheetName val="NAZIVI MP"/>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List2"/>
    </sheetNames>
    <sheetDataSet>
      <sheetData sheetId="0"/>
      <sheetData sheetId="1"/>
      <sheetData sheetId="2"/>
      <sheetData sheetId="3"/>
      <sheetData sheetId="4">
        <row r="1">
          <cell r="A1" t="str">
            <v>Šifra artikla</v>
          </cell>
          <cell r="B1" t="str">
            <v>Ime artikla ali storitve</v>
          </cell>
          <cell r="C1" t="str">
            <v>Proizvajalec</v>
          </cell>
          <cell r="D1" t="str">
            <v>Šifra artikla proizvajalca</v>
          </cell>
          <cell r="E1" t="str">
            <v>Šifra ZZ</v>
          </cell>
          <cell r="F1" t="str">
            <v>Ime značilnosti zasnove (ZZ)</v>
          </cell>
          <cell r="G1" t="str">
            <v>Enota</v>
          </cell>
          <cell r="H1" t="str">
            <v>Garancija (mesec)</v>
          </cell>
          <cell r="I1" t="str">
            <v>Cena z DDV 2023</v>
          </cell>
          <cell r="J1" t="str">
            <v>OPOMBA</v>
          </cell>
        </row>
        <row r="2">
          <cell r="A2" t="str">
            <v>06 24 41</v>
          </cell>
          <cell r="B2" t="str">
            <v>Ležišča za proteze spodnjih udov</v>
          </cell>
          <cell r="C2"/>
          <cell r="D2"/>
          <cell r="E2"/>
          <cell r="F2"/>
          <cell r="G2"/>
          <cell r="H2"/>
          <cell r="I2" t="str">
            <v>x</v>
          </cell>
          <cell r="J2"/>
        </row>
        <row r="3">
          <cell r="A3" t="str">
            <v>41-73</v>
          </cell>
          <cell r="B3" t="str">
            <v>ZL-URI-PdS</v>
          </cell>
          <cell r="C3" t="str">
            <v>URI Soča</v>
          </cell>
          <cell r="D3" t="str">
            <v>ZL001</v>
          </cell>
          <cell r="E3" t="str">
            <v>L1</v>
          </cell>
          <cell r="F3" t="str">
            <v>Začasno/testno ležišče</v>
          </cell>
          <cell r="G3" t="str">
            <v>Kos</v>
          </cell>
          <cell r="H3">
            <v>1</v>
          </cell>
          <cell r="I3">
            <v>1258.76</v>
          </cell>
          <cell r="J3"/>
          <cell r="K3"/>
        </row>
        <row r="4">
          <cell r="A4" t="str">
            <v>41-90</v>
          </cell>
          <cell r="B4" t="str">
            <v>ZL-URI-Pds-si</v>
          </cell>
          <cell r="C4" t="str">
            <v>URI Soča</v>
          </cell>
          <cell r="D4" t="str">
            <v>PTLSS</v>
          </cell>
          <cell r="E4" t="str">
            <v>L1</v>
          </cell>
          <cell r="F4" t="str">
            <v>Začasno/testno ležišče</v>
          </cell>
          <cell r="G4" t="str">
            <v>Kos</v>
          </cell>
          <cell r="H4">
            <v>1</v>
          </cell>
          <cell r="I4">
            <v>1181.32</v>
          </cell>
          <cell r="J4"/>
          <cell r="K4"/>
        </row>
        <row r="5">
          <cell r="A5" t="str">
            <v>41-8</v>
          </cell>
          <cell r="B5" t="str">
            <v>ZL-URI-EXG</v>
          </cell>
          <cell r="C5" t="str">
            <v>URI Soča</v>
          </cell>
          <cell r="D5" t="str">
            <v>ZL003</v>
          </cell>
          <cell r="E5" t="str">
            <v>L1</v>
          </cell>
          <cell r="F5" t="str">
            <v>Začasno/testno ležišče</v>
          </cell>
          <cell r="G5" t="str">
            <v>Kos</v>
          </cell>
          <cell r="H5">
            <v>1</v>
          </cell>
          <cell r="I5">
            <v>1296.71</v>
          </cell>
          <cell r="J5"/>
          <cell r="K5"/>
        </row>
        <row r="6">
          <cell r="A6" t="str">
            <v>41-9</v>
          </cell>
          <cell r="B6" t="str">
            <v>ZL-URI-PKP</v>
          </cell>
          <cell r="C6" t="str">
            <v>URI Soča</v>
          </cell>
          <cell r="D6" t="str">
            <v>ZL004</v>
          </cell>
          <cell r="E6" t="str">
            <v>L1</v>
          </cell>
          <cell r="F6" t="str">
            <v>Začasno/testno ležišče</v>
          </cell>
          <cell r="G6" t="str">
            <v>Kos</v>
          </cell>
          <cell r="H6">
            <v>1</v>
          </cell>
          <cell r="I6">
            <v>1332.78</v>
          </cell>
          <cell r="J6"/>
          <cell r="K6"/>
        </row>
        <row r="7">
          <cell r="A7" t="str">
            <v>41-10</v>
          </cell>
          <cell r="B7" t="str">
            <v>ZL-URI-EXKL</v>
          </cell>
          <cell r="C7" t="str">
            <v>URI Soča</v>
          </cell>
          <cell r="D7" t="str">
            <v>ZL005</v>
          </cell>
          <cell r="E7" t="str">
            <v>L1</v>
          </cell>
          <cell r="F7" t="str">
            <v>Začasno/testno ležišče</v>
          </cell>
          <cell r="G7" t="str">
            <v>Kos</v>
          </cell>
          <cell r="H7">
            <v>1</v>
          </cell>
          <cell r="I7">
            <v>1378.3</v>
          </cell>
          <cell r="J7"/>
          <cell r="K7"/>
        </row>
        <row r="8">
          <cell r="A8" t="str">
            <v>41-11</v>
          </cell>
          <cell r="B8" t="str">
            <v>ZL-URI-NKP</v>
          </cell>
          <cell r="C8" t="str">
            <v>URI Soča</v>
          </cell>
          <cell r="D8" t="str">
            <v>ZL006</v>
          </cell>
          <cell r="E8" t="str">
            <v>L1</v>
          </cell>
          <cell r="F8" t="str">
            <v>Začasno/testno ležišče</v>
          </cell>
          <cell r="G8" t="str">
            <v>Kos</v>
          </cell>
          <cell r="H8">
            <v>1</v>
          </cell>
          <cell r="I8">
            <v>1325.17</v>
          </cell>
          <cell r="J8"/>
          <cell r="K8"/>
        </row>
        <row r="9">
          <cell r="A9" t="str">
            <v>41-12</v>
          </cell>
          <cell r="B9" t="str">
            <v>ZL-URI-EXKK</v>
          </cell>
          <cell r="C9" t="str">
            <v>URI Soča</v>
          </cell>
          <cell r="D9" t="str">
            <v>ZL007</v>
          </cell>
          <cell r="E9" t="str">
            <v>L1</v>
          </cell>
          <cell r="F9" t="str">
            <v>Začasno/testno ležišče</v>
          </cell>
          <cell r="G9" t="str">
            <v>Kos</v>
          </cell>
          <cell r="H9">
            <v>1</v>
          </cell>
          <cell r="I9">
            <v>1976.6</v>
          </cell>
          <cell r="J9"/>
          <cell r="K9"/>
        </row>
        <row r="10">
          <cell r="A10" t="str">
            <v>41-13</v>
          </cell>
          <cell r="B10" t="str">
            <v>ZL-URI-HPK</v>
          </cell>
          <cell r="C10" t="str">
            <v>URI Soča</v>
          </cell>
          <cell r="D10" t="str">
            <v>ZL008</v>
          </cell>
          <cell r="E10" t="str">
            <v>L1</v>
          </cell>
          <cell r="F10" t="str">
            <v>Začasno/testno ležišče</v>
          </cell>
          <cell r="G10" t="str">
            <v>Kos</v>
          </cell>
          <cell r="H10">
            <v>1</v>
          </cell>
          <cell r="I10">
            <v>1976.6</v>
          </cell>
          <cell r="J10"/>
          <cell r="K10"/>
        </row>
        <row r="11">
          <cell r="A11" t="str">
            <v>41-02</v>
          </cell>
          <cell r="B11" t="str">
            <v>ZL-URI-prst-si</v>
          </cell>
          <cell r="C11" t="str">
            <v>URI Soča</v>
          </cell>
          <cell r="D11" t="str">
            <v>ZL009</v>
          </cell>
          <cell r="E11" t="str">
            <v>L1</v>
          </cell>
          <cell r="F11" t="str">
            <v>Začasno/testno ležišče</v>
          </cell>
          <cell r="G11" t="str">
            <v>Kos</v>
          </cell>
          <cell r="H11">
            <v>1</v>
          </cell>
          <cell r="I11">
            <v>225.64</v>
          </cell>
          <cell r="J11"/>
          <cell r="K11"/>
        </row>
        <row r="12">
          <cell r="A12" t="str">
            <v>41-91</v>
          </cell>
          <cell r="B12" t="str">
            <v>L-URI-Pds-si</v>
          </cell>
          <cell r="C12" t="str">
            <v>URI Soča</v>
          </cell>
          <cell r="D12" t="str">
            <v>PLSS</v>
          </cell>
          <cell r="E12" t="str">
            <v>L9</v>
          </cell>
          <cell r="F12" t="str">
            <v>Silikonsko ležišče</v>
          </cell>
          <cell r="G12" t="str">
            <v>Kos</v>
          </cell>
          <cell r="H12">
            <v>1</v>
          </cell>
          <cell r="I12">
            <v>756.55</v>
          </cell>
          <cell r="J12"/>
          <cell r="K12"/>
        </row>
        <row r="13">
          <cell r="A13" t="str">
            <v>41-21</v>
          </cell>
          <cell r="B13" t="str">
            <v>L-URI-PdS-lam</v>
          </cell>
          <cell r="C13" t="str">
            <v>URI Soča</v>
          </cell>
          <cell r="D13" t="str">
            <v>L0002</v>
          </cell>
          <cell r="E13" t="str">
            <v>L2</v>
          </cell>
          <cell r="F13" t="str">
            <v>Laminirano ležišče</v>
          </cell>
          <cell r="G13" t="str">
            <v>Kos</v>
          </cell>
          <cell r="H13">
            <v>6</v>
          </cell>
          <cell r="I13">
            <v>1641.42</v>
          </cell>
          <cell r="J13"/>
          <cell r="K13"/>
        </row>
        <row r="14">
          <cell r="A14" t="str">
            <v>41-22</v>
          </cell>
          <cell r="B14" t="str">
            <v>L-URI-EXG-lam</v>
          </cell>
          <cell r="C14" t="str">
            <v>URI Soča</v>
          </cell>
          <cell r="D14" t="str">
            <v>L0003</v>
          </cell>
          <cell r="E14" t="str">
            <v>L2</v>
          </cell>
          <cell r="F14" t="str">
            <v>Laminirano ležišče</v>
          </cell>
          <cell r="G14" t="str">
            <v>Kos</v>
          </cell>
          <cell r="H14">
            <v>6</v>
          </cell>
          <cell r="I14">
            <v>1641.42</v>
          </cell>
          <cell r="J14"/>
          <cell r="K14"/>
        </row>
        <row r="15">
          <cell r="A15" t="str">
            <v>41-23</v>
          </cell>
          <cell r="B15" t="str">
            <v>L-URI-PKP-lam</v>
          </cell>
          <cell r="C15" t="str">
            <v>URI Soča</v>
          </cell>
          <cell r="D15" t="str">
            <v>L0004</v>
          </cell>
          <cell r="E15" t="str">
            <v>L2</v>
          </cell>
          <cell r="F15" t="str">
            <v>Laminirano ležišče</v>
          </cell>
          <cell r="G15" t="str">
            <v>Kos</v>
          </cell>
          <cell r="H15">
            <v>6</v>
          </cell>
          <cell r="I15">
            <v>1535.16</v>
          </cell>
          <cell r="J15"/>
          <cell r="K15"/>
        </row>
        <row r="16">
          <cell r="A16" t="str">
            <v>41-24</v>
          </cell>
          <cell r="B16" t="str">
            <v>L-URI-EXKL-lam</v>
          </cell>
          <cell r="C16" t="str">
            <v>URI Soča</v>
          </cell>
          <cell r="D16" t="str">
            <v>L0005</v>
          </cell>
          <cell r="E16" t="str">
            <v>L2</v>
          </cell>
          <cell r="F16" t="str">
            <v>Laminirano ležišče</v>
          </cell>
          <cell r="G16" t="str">
            <v>Kos</v>
          </cell>
          <cell r="H16">
            <v>6</v>
          </cell>
          <cell r="I16">
            <v>1668.79</v>
          </cell>
          <cell r="J16"/>
          <cell r="K16"/>
        </row>
        <row r="17">
          <cell r="A17" t="str">
            <v>41-25</v>
          </cell>
          <cell r="B17" t="str">
            <v>L-URI-NKP-lam</v>
          </cell>
          <cell r="C17" t="str">
            <v>URI Soča</v>
          </cell>
          <cell r="D17" t="str">
            <v>L0006</v>
          </cell>
          <cell r="E17" t="str">
            <v>L2</v>
          </cell>
          <cell r="F17" t="str">
            <v>Laminirano ležišče</v>
          </cell>
          <cell r="G17" t="str">
            <v>Kos</v>
          </cell>
          <cell r="H17">
            <v>6</v>
          </cell>
          <cell r="I17">
            <v>1668.79</v>
          </cell>
          <cell r="J17"/>
          <cell r="K17"/>
        </row>
        <row r="18">
          <cell r="A18" t="str">
            <v>41-26</v>
          </cell>
          <cell r="B18" t="str">
            <v>L-URI-EXKK-lam</v>
          </cell>
          <cell r="C18" t="str">
            <v>URI Soča</v>
          </cell>
          <cell r="D18" t="str">
            <v>L0007</v>
          </cell>
          <cell r="E18" t="str">
            <v>L2</v>
          </cell>
          <cell r="F18" t="str">
            <v>Laminirano ležišče</v>
          </cell>
          <cell r="G18" t="str">
            <v>Kos</v>
          </cell>
          <cell r="H18">
            <v>6</v>
          </cell>
          <cell r="I18">
            <v>2520.8200000000002</v>
          </cell>
          <cell r="J18"/>
          <cell r="K18"/>
        </row>
        <row r="19">
          <cell r="A19" t="str">
            <v>41-27</v>
          </cell>
          <cell r="B19" t="str">
            <v>L-URI-HPK-lam</v>
          </cell>
          <cell r="C19" t="str">
            <v>URI Soča</v>
          </cell>
          <cell r="D19" t="str">
            <v>L0008</v>
          </cell>
          <cell r="E19" t="str">
            <v>L2</v>
          </cell>
          <cell r="F19" t="str">
            <v>Laminirano ležišče</v>
          </cell>
          <cell r="G19" t="str">
            <v>Kos</v>
          </cell>
          <cell r="H19">
            <v>6</v>
          </cell>
          <cell r="I19">
            <v>2520.8200000000002</v>
          </cell>
          <cell r="J19"/>
          <cell r="K19"/>
        </row>
        <row r="20">
          <cell r="A20" t="str">
            <v>41-04</v>
          </cell>
          <cell r="B20" t="str">
            <v>L-URI-prst-si</v>
          </cell>
          <cell r="C20" t="str">
            <v>URI Soča</v>
          </cell>
          <cell r="D20" t="str">
            <v>L0009</v>
          </cell>
          <cell r="E20" t="str">
            <v>L9</v>
          </cell>
          <cell r="F20" t="str">
            <v>Silikonsko ležišče</v>
          </cell>
          <cell r="G20" t="str">
            <v>Kos</v>
          </cell>
          <cell r="H20">
            <v>1</v>
          </cell>
          <cell r="I20">
            <v>597.16</v>
          </cell>
          <cell r="J20"/>
          <cell r="K20"/>
        </row>
        <row r="21">
          <cell r="A21" t="str">
            <v>41-34</v>
          </cell>
          <cell r="B21" t="str">
            <v>L-URI-PdS-fl1</v>
          </cell>
          <cell r="C21" t="str">
            <v>URI Soča</v>
          </cell>
          <cell r="D21" t="str">
            <v>L0009</v>
          </cell>
          <cell r="E21" t="str">
            <v>L3</v>
          </cell>
          <cell r="F21" t="str">
            <v>Fleksibilno ležišče z zunanjim okvirjem</v>
          </cell>
          <cell r="G21" t="str">
            <v>Kos</v>
          </cell>
          <cell r="H21">
            <v>4</v>
          </cell>
          <cell r="I21">
            <v>1835.16</v>
          </cell>
          <cell r="J21"/>
          <cell r="K21"/>
        </row>
        <row r="22">
          <cell r="A22" t="str">
            <v>41-35</v>
          </cell>
          <cell r="B22" t="str">
            <v xml:space="preserve">L-URI-EXG-fl1 </v>
          </cell>
          <cell r="C22" t="str">
            <v>URI Soča</v>
          </cell>
          <cell r="D22" t="str">
            <v>L0010</v>
          </cell>
          <cell r="E22" t="str">
            <v>L3</v>
          </cell>
          <cell r="F22" t="str">
            <v>Fleksibilno ležišče z zunanjim okvirjem</v>
          </cell>
          <cell r="G22" t="str">
            <v>Kos</v>
          </cell>
          <cell r="H22">
            <v>4</v>
          </cell>
          <cell r="I22">
            <v>1835.16</v>
          </cell>
          <cell r="J22"/>
          <cell r="K22"/>
        </row>
        <row r="23">
          <cell r="A23" t="str">
            <v>41-36</v>
          </cell>
          <cell r="B23" t="str">
            <v>L-URI-PKP-fl1</v>
          </cell>
          <cell r="C23" t="str">
            <v>URI Soča</v>
          </cell>
          <cell r="D23" t="str">
            <v>L0011</v>
          </cell>
          <cell r="E23" t="str">
            <v>L3</v>
          </cell>
          <cell r="F23" t="str">
            <v>Fleksibilno ležišče z zunanjim okvirjem</v>
          </cell>
          <cell r="G23" t="str">
            <v>Kos</v>
          </cell>
          <cell r="H23">
            <v>4</v>
          </cell>
          <cell r="I23">
            <v>1796.54</v>
          </cell>
          <cell r="J23"/>
          <cell r="K23"/>
        </row>
        <row r="24">
          <cell r="A24" t="str">
            <v>41-37</v>
          </cell>
          <cell r="B24" t="str">
            <v>L-URI-EXKL-fl1</v>
          </cell>
          <cell r="C24" t="str">
            <v>URI Soča</v>
          </cell>
          <cell r="D24" t="str">
            <v>L0012</v>
          </cell>
          <cell r="E24" t="str">
            <v>L3</v>
          </cell>
          <cell r="F24" t="str">
            <v>Fleksibilno ležišče z zunanjim okvirjem</v>
          </cell>
          <cell r="G24" t="str">
            <v>Kos</v>
          </cell>
          <cell r="H24">
            <v>4</v>
          </cell>
          <cell r="I24">
            <v>2153.94</v>
          </cell>
          <cell r="J24"/>
          <cell r="K24"/>
        </row>
        <row r="25">
          <cell r="A25" t="str">
            <v>41-38</v>
          </cell>
          <cell r="B25" t="str">
            <v>L-URI-NKP-fl1</v>
          </cell>
          <cell r="C25" t="str">
            <v>URI Soča</v>
          </cell>
          <cell r="D25" t="str">
            <v>L0013</v>
          </cell>
          <cell r="E25" t="str">
            <v>L3</v>
          </cell>
          <cell r="F25" t="str">
            <v>Fleksibilno ležišče z zunanjim okvirjem</v>
          </cell>
          <cell r="G25" t="str">
            <v>Kos</v>
          </cell>
          <cell r="H25">
            <v>4</v>
          </cell>
          <cell r="I25">
            <v>2100.81</v>
          </cell>
          <cell r="J25"/>
          <cell r="K25"/>
        </row>
        <row r="26">
          <cell r="A26" t="str">
            <v>41-39</v>
          </cell>
          <cell r="B26" t="str">
            <v>L-URI-EXKK-fl1</v>
          </cell>
          <cell r="C26" t="str">
            <v>URI Soča</v>
          </cell>
          <cell r="D26" t="str">
            <v>L0014</v>
          </cell>
          <cell r="E26" t="str">
            <v>L3</v>
          </cell>
          <cell r="F26" t="str">
            <v>Fleksibilno ležišče z zunanjim okvirjem</v>
          </cell>
          <cell r="G26" t="str">
            <v>Kos</v>
          </cell>
          <cell r="H26">
            <v>4</v>
          </cell>
          <cell r="I26">
            <v>2832.9</v>
          </cell>
          <cell r="J26"/>
          <cell r="K26"/>
        </row>
        <row r="27">
          <cell r="A27" t="str">
            <v>41-40</v>
          </cell>
          <cell r="B27" t="str">
            <v>L-URI-HPK- fl1</v>
          </cell>
          <cell r="C27" t="str">
            <v>URI Soča</v>
          </cell>
          <cell r="D27" t="str">
            <v>L0015</v>
          </cell>
          <cell r="E27" t="str">
            <v>L3</v>
          </cell>
          <cell r="F27" t="str">
            <v>Fleksibilno ležišče z zunanjim okvirjem</v>
          </cell>
          <cell r="G27" t="str">
            <v>Kos</v>
          </cell>
          <cell r="H27">
            <v>4</v>
          </cell>
          <cell r="I27">
            <v>2832.9</v>
          </cell>
          <cell r="J27"/>
          <cell r="K27"/>
        </row>
        <row r="28">
          <cell r="A28" t="str">
            <v>41-48</v>
          </cell>
          <cell r="B28" t="str">
            <v>L-URI-PdS-fl2</v>
          </cell>
          <cell r="C28" t="str">
            <v>URI Soča</v>
          </cell>
          <cell r="D28" t="str">
            <v>L0016</v>
          </cell>
          <cell r="E28" t="str">
            <v>L4</v>
          </cell>
          <cell r="F28" t="str">
            <v>Fleksibilno ležišče z notranjim okvirjem</v>
          </cell>
          <cell r="G28" t="str">
            <v>Kos</v>
          </cell>
          <cell r="H28">
            <v>4</v>
          </cell>
          <cell r="I28">
            <v>2177.41</v>
          </cell>
          <cell r="J28"/>
          <cell r="K28"/>
        </row>
        <row r="29">
          <cell r="A29" t="str">
            <v>41-49</v>
          </cell>
          <cell r="B29" t="str">
            <v>L-URI-EXG-fl2</v>
          </cell>
          <cell r="C29" t="str">
            <v>URI Soča</v>
          </cell>
          <cell r="D29" t="str">
            <v>L0017</v>
          </cell>
          <cell r="E29" t="str">
            <v>L4</v>
          </cell>
          <cell r="F29" t="str">
            <v>Fleksibilno ležišče z notranjim okvirjem</v>
          </cell>
          <cell r="G29" t="str">
            <v>Kos</v>
          </cell>
          <cell r="H29">
            <v>4</v>
          </cell>
          <cell r="I29">
            <v>2177.41</v>
          </cell>
          <cell r="J29"/>
          <cell r="K29"/>
        </row>
        <row r="30">
          <cell r="A30" t="str">
            <v>41-50</v>
          </cell>
          <cell r="B30" t="str">
            <v>L-URI-PKP-fl2</v>
          </cell>
          <cell r="C30" t="str">
            <v>URI Soča</v>
          </cell>
          <cell r="D30" t="str">
            <v>L0018</v>
          </cell>
          <cell r="E30" t="str">
            <v>L4</v>
          </cell>
          <cell r="F30" t="str">
            <v>Fleksibilno ležišče z notranjim okvirjem</v>
          </cell>
          <cell r="G30" t="str">
            <v>Kos</v>
          </cell>
          <cell r="H30">
            <v>4</v>
          </cell>
          <cell r="I30">
            <v>2079.1</v>
          </cell>
          <cell r="J30"/>
          <cell r="K30"/>
        </row>
        <row r="31">
          <cell r="A31" t="str">
            <v>41-51</v>
          </cell>
          <cell r="B31" t="str">
            <v>L-URI-EXKL-fl2</v>
          </cell>
          <cell r="C31" t="str">
            <v>URI Soča</v>
          </cell>
          <cell r="D31" t="str">
            <v>L0019</v>
          </cell>
          <cell r="E31" t="str">
            <v>L4</v>
          </cell>
          <cell r="F31" t="str">
            <v>Fleksibilno ležišče z notranjim okvirjem</v>
          </cell>
          <cell r="G31" t="str">
            <v>Kos</v>
          </cell>
          <cell r="H31">
            <v>4</v>
          </cell>
          <cell r="I31">
            <v>2336.8000000000002</v>
          </cell>
          <cell r="J31"/>
          <cell r="K31"/>
        </row>
        <row r="32">
          <cell r="A32" t="str">
            <v>41-52</v>
          </cell>
          <cell r="B32" t="str">
            <v>L-URI-NKP-fl2</v>
          </cell>
          <cell r="C32" t="str">
            <v>URI Soča</v>
          </cell>
          <cell r="D32" t="str">
            <v>L0020</v>
          </cell>
          <cell r="E32" t="str">
            <v>L4</v>
          </cell>
          <cell r="F32" t="str">
            <v>Fleksibilno ležišče z notranjim okvirjem</v>
          </cell>
          <cell r="G32" t="str">
            <v>Kos</v>
          </cell>
          <cell r="H32">
            <v>4</v>
          </cell>
          <cell r="I32">
            <v>2336.8000000000002</v>
          </cell>
          <cell r="J32"/>
          <cell r="K32"/>
        </row>
        <row r="33">
          <cell r="A33" t="str">
            <v>41-53</v>
          </cell>
          <cell r="B33" t="str">
            <v>L-URI-EXKK-fl2</v>
          </cell>
          <cell r="C33" t="str">
            <v>URI Soča</v>
          </cell>
          <cell r="D33" t="str">
            <v>L0021</v>
          </cell>
          <cell r="E33" t="str">
            <v>L4</v>
          </cell>
          <cell r="F33" t="str">
            <v>Fleksibilno ležišče z notranjim okvirjem</v>
          </cell>
          <cell r="G33" t="str">
            <v>Kos</v>
          </cell>
          <cell r="H33">
            <v>4</v>
          </cell>
          <cell r="I33">
            <v>3835.06</v>
          </cell>
          <cell r="J33"/>
          <cell r="K33"/>
        </row>
        <row r="34">
          <cell r="A34" t="str">
            <v>41-54</v>
          </cell>
          <cell r="B34" t="str">
            <v>L-URI-HPK-fl2</v>
          </cell>
          <cell r="C34" t="str">
            <v>URI Soča</v>
          </cell>
          <cell r="D34" t="str">
            <v>L0022</v>
          </cell>
          <cell r="E34" t="str">
            <v>L4</v>
          </cell>
          <cell r="F34" t="str">
            <v>Fleksibilno ležišče z notranjim okvirjem</v>
          </cell>
          <cell r="G34" t="str">
            <v>Kos</v>
          </cell>
          <cell r="H34">
            <v>4</v>
          </cell>
          <cell r="I34">
            <v>3835.06</v>
          </cell>
          <cell r="J34"/>
          <cell r="K34"/>
        </row>
        <row r="35">
          <cell r="A35" t="str">
            <v>41-61</v>
          </cell>
          <cell r="B35" t="str">
            <v>L-URI-PdS-OV</v>
          </cell>
          <cell r="C35" t="str">
            <v>URI Soča</v>
          </cell>
          <cell r="D35" t="str">
            <v>L0023</v>
          </cell>
          <cell r="E35" t="str">
            <v>L5</v>
          </cell>
          <cell r="F35" t="str">
            <v>Lahko visokozmogljivo ležišče</v>
          </cell>
          <cell r="G35" t="str">
            <v>Kos</v>
          </cell>
          <cell r="H35">
            <v>6</v>
          </cell>
          <cell r="I35">
            <v>1703.55</v>
          </cell>
          <cell r="J35"/>
          <cell r="K35"/>
        </row>
        <row r="36">
          <cell r="A36" t="str">
            <v>41-62</v>
          </cell>
          <cell r="B36" t="str">
            <v>L-URI-EXG-OV</v>
          </cell>
          <cell r="C36" t="str">
            <v>URI Soča</v>
          </cell>
          <cell r="D36" t="str">
            <v>L0024</v>
          </cell>
          <cell r="E36" t="str">
            <v>L5</v>
          </cell>
          <cell r="F36" t="str">
            <v>Lahko visokozmogljivo ležišče</v>
          </cell>
          <cell r="G36" t="str">
            <v>Kos</v>
          </cell>
          <cell r="H36">
            <v>6</v>
          </cell>
          <cell r="I36">
            <v>1703.55</v>
          </cell>
          <cell r="J36"/>
          <cell r="K36"/>
        </row>
        <row r="37">
          <cell r="A37" t="str">
            <v>41-63</v>
          </cell>
          <cell r="B37" t="str">
            <v>L-URI-PKP-OV</v>
          </cell>
          <cell r="C37" t="str">
            <v>URI Soča</v>
          </cell>
          <cell r="D37" t="str">
            <v>L0025</v>
          </cell>
          <cell r="E37" t="str">
            <v>L5</v>
          </cell>
          <cell r="F37" t="str">
            <v>Lahko visokozmogljivo ležišče</v>
          </cell>
          <cell r="G37" t="str">
            <v>Kos</v>
          </cell>
          <cell r="H37">
            <v>6</v>
          </cell>
          <cell r="I37">
            <v>1557.44</v>
          </cell>
          <cell r="J37"/>
          <cell r="K37"/>
        </row>
        <row r="38">
          <cell r="A38" t="str">
            <v>41-64</v>
          </cell>
          <cell r="B38" t="str">
            <v>L-URI-EXKL-OV</v>
          </cell>
          <cell r="C38" t="str">
            <v>URI Soča</v>
          </cell>
          <cell r="D38" t="str">
            <v>L0026</v>
          </cell>
          <cell r="E38" t="str">
            <v>L5</v>
          </cell>
          <cell r="F38" t="str">
            <v>Lahko visokozmogljivo ležišče</v>
          </cell>
          <cell r="G38" t="str">
            <v>Kos</v>
          </cell>
          <cell r="H38">
            <v>6</v>
          </cell>
          <cell r="I38">
            <v>1874.52</v>
          </cell>
          <cell r="J38"/>
          <cell r="K38"/>
        </row>
        <row r="39">
          <cell r="A39" t="str">
            <v>41-65</v>
          </cell>
          <cell r="B39" t="str">
            <v>L-URI-NKP-OV</v>
          </cell>
          <cell r="C39" t="str">
            <v>URI Soča</v>
          </cell>
          <cell r="D39" t="str">
            <v>L0027</v>
          </cell>
          <cell r="E39" t="str">
            <v>L5</v>
          </cell>
          <cell r="F39" t="str">
            <v>Lahko visokozmogljivo ležišče</v>
          </cell>
          <cell r="G39" t="str">
            <v>Kos</v>
          </cell>
          <cell r="H39">
            <v>6</v>
          </cell>
          <cell r="I39">
            <v>1874.52</v>
          </cell>
          <cell r="J39"/>
          <cell r="K39"/>
        </row>
        <row r="40">
          <cell r="A40" t="str">
            <v>41-66</v>
          </cell>
          <cell r="B40" t="str">
            <v>L-URI-EXKK-OV</v>
          </cell>
          <cell r="C40" t="str">
            <v>URI Soča</v>
          </cell>
          <cell r="D40" t="str">
            <v>L0028</v>
          </cell>
          <cell r="E40" t="str">
            <v>L5</v>
          </cell>
          <cell r="F40" t="str">
            <v>Lahko visokozmogljivo ležišče</v>
          </cell>
          <cell r="G40" t="str">
            <v>Kos</v>
          </cell>
          <cell r="H40">
            <v>6</v>
          </cell>
          <cell r="I40">
            <v>3119.91</v>
          </cell>
          <cell r="J40"/>
          <cell r="K40"/>
        </row>
        <row r="41">
          <cell r="A41" t="str">
            <v>41-70</v>
          </cell>
          <cell r="B41" t="str">
            <v>OBS 1</v>
          </cell>
          <cell r="C41" t="str">
            <v>URI Soča</v>
          </cell>
          <cell r="D41" t="str">
            <v>P0001</v>
          </cell>
          <cell r="E41" t="str">
            <v>L6</v>
          </cell>
          <cell r="F41" t="str">
            <v xml:space="preserve">Prigraditev sistema za prilagajanje obsega ležišča </v>
          </cell>
          <cell r="G41" t="str">
            <v>Kos</v>
          </cell>
          <cell r="H41">
            <v>6</v>
          </cell>
          <cell r="I41">
            <v>707.6</v>
          </cell>
          <cell r="J41"/>
          <cell r="K41"/>
        </row>
        <row r="42">
          <cell r="A42" t="str">
            <v>41-71</v>
          </cell>
          <cell r="B42" t="str">
            <v>OBS 2</v>
          </cell>
          <cell r="C42" t="str">
            <v>URI Soča</v>
          </cell>
          <cell r="D42" t="str">
            <v>P0002</v>
          </cell>
          <cell r="E42" t="str">
            <v>L7</v>
          </cell>
          <cell r="F42" t="str">
            <v xml:space="preserve">Prigraditev sistema za prilagajanje obsega ležišča </v>
          </cell>
          <cell r="G42" t="str">
            <v>Kos</v>
          </cell>
          <cell r="H42">
            <v>6</v>
          </cell>
          <cell r="I42">
            <v>1127.83</v>
          </cell>
          <cell r="J42"/>
          <cell r="K42"/>
        </row>
        <row r="43">
          <cell r="A43" t="str">
            <v>41-72</v>
          </cell>
          <cell r="B43" t="str">
            <v>OBS 3</v>
          </cell>
          <cell r="C43" t="str">
            <v>URI Soča</v>
          </cell>
          <cell r="D43" t="str">
            <v>P0003</v>
          </cell>
          <cell r="E43" t="str">
            <v>L8</v>
          </cell>
          <cell r="F43" t="str">
            <v xml:space="preserve">Prigraditev sistema za prilagajanje obsega ležišča </v>
          </cell>
          <cell r="G43" t="str">
            <v>Kos</v>
          </cell>
          <cell r="H43">
            <v>6</v>
          </cell>
          <cell r="I43">
            <v>1548.06</v>
          </cell>
          <cell r="J43"/>
          <cell r="K43"/>
        </row>
        <row r="44">
          <cell r="A44" t="str">
            <v>06 24 40</v>
          </cell>
          <cell r="B44" t="str">
            <v>Vložki za proteze spodnjih udov</v>
          </cell>
          <cell r="C44"/>
          <cell r="D44"/>
          <cell r="E44"/>
          <cell r="F44"/>
          <cell r="G44"/>
          <cell r="H44"/>
          <cell r="I44" t="str">
            <v>x</v>
          </cell>
          <cell r="J44"/>
          <cell r="K44"/>
        </row>
        <row r="45">
          <cell r="A45" t="str">
            <v>40-4</v>
          </cell>
          <cell r="B45" t="str">
            <v>Penasti vložek iz TP- URI</v>
          </cell>
          <cell r="C45" t="str">
            <v>URI Soča</v>
          </cell>
          <cell r="D45" t="str">
            <v>V0001</v>
          </cell>
          <cell r="E45" t="str">
            <v>V4</v>
          </cell>
          <cell r="F45" t="str">
            <v>Po modelu izdelan vložek</v>
          </cell>
          <cell r="G45" t="str">
            <v>Kos</v>
          </cell>
          <cell r="H45" t="str">
            <v>0,3</v>
          </cell>
          <cell r="I45">
            <v>238.62</v>
          </cell>
          <cell r="J45"/>
          <cell r="K45"/>
        </row>
        <row r="46">
          <cell r="A46" t="str">
            <v>40-5</v>
          </cell>
          <cell r="B46" t="str">
            <v>Seal-In X-Classic Ring</v>
          </cell>
          <cell r="C46" t="str">
            <v>Ossur</v>
          </cell>
          <cell r="D46" t="str">
            <v>I-SXC0*</v>
          </cell>
          <cell r="E46" t="str">
            <v>V1</v>
          </cell>
          <cell r="F46" t="str">
            <v>Prilagodljiv masovno proizveden vložek</v>
          </cell>
          <cell r="G46" t="str">
            <v>Kos</v>
          </cell>
          <cell r="H46">
            <v>6</v>
          </cell>
          <cell r="I46">
            <v>270.05</v>
          </cell>
          <cell r="J46"/>
          <cell r="K46"/>
        </row>
        <row r="47">
          <cell r="A47" t="str">
            <v>40-6</v>
          </cell>
          <cell r="B47" t="str">
            <v>Seal-In X-Grip Ring</v>
          </cell>
          <cell r="C47" t="str">
            <v>Ossur</v>
          </cell>
          <cell r="D47" t="str">
            <v>I-SXG0*</v>
          </cell>
          <cell r="E47" t="str">
            <v>V1</v>
          </cell>
          <cell r="F47" t="str">
            <v>Prilagodljiv masovno proizveden vložek</v>
          </cell>
          <cell r="G47" t="str">
            <v>Kos</v>
          </cell>
          <cell r="H47">
            <v>6</v>
          </cell>
          <cell r="I47">
            <v>270.05</v>
          </cell>
          <cell r="J47"/>
          <cell r="K47"/>
        </row>
        <row r="48">
          <cell r="A48" t="str">
            <v>40-7</v>
          </cell>
          <cell r="B48" t="str">
            <v>Seal-In X-Volume Ring</v>
          </cell>
          <cell r="C48" t="str">
            <v>Ossur</v>
          </cell>
          <cell r="D48" t="str">
            <v>I-SXV0*</v>
          </cell>
          <cell r="E48" t="str">
            <v>V1</v>
          </cell>
          <cell r="F48" t="str">
            <v>Prilagodljiv masovno proizveden vložek</v>
          </cell>
          <cell r="G48" t="str">
            <v>Kos</v>
          </cell>
          <cell r="H48">
            <v>6</v>
          </cell>
          <cell r="I48">
            <v>270.05</v>
          </cell>
          <cell r="J48"/>
          <cell r="K48"/>
        </row>
        <row r="49">
          <cell r="A49" t="str">
            <v>40-8</v>
          </cell>
          <cell r="B49" t="str">
            <v xml:space="preserve">ICEROSS SEAL-IN® X TT LINER 3mm </v>
          </cell>
          <cell r="C49" t="str">
            <v>Ossur</v>
          </cell>
          <cell r="D49" t="str">
            <v>I-4443*</v>
          </cell>
          <cell r="E49" t="str">
            <v>V1</v>
          </cell>
          <cell r="F49" t="str">
            <v>Prilagodljiv masovno proizveden vložek</v>
          </cell>
          <cell r="G49" t="str">
            <v>Kos</v>
          </cell>
          <cell r="H49">
            <v>6</v>
          </cell>
          <cell r="I49">
            <v>639.07000000000005</v>
          </cell>
          <cell r="J49"/>
          <cell r="K49"/>
        </row>
        <row r="50">
          <cell r="A50" t="str">
            <v>40-9</v>
          </cell>
          <cell r="B50" t="str">
            <v xml:space="preserve">ICEROSS SEAL-IN® X TT LINER 6mm </v>
          </cell>
          <cell r="C50" t="str">
            <v>Ossur</v>
          </cell>
          <cell r="D50" t="str">
            <v>I-4446*</v>
          </cell>
          <cell r="E50" t="str">
            <v>V1</v>
          </cell>
          <cell r="F50" t="str">
            <v>Prilagodljiv masovno proizveden vložek</v>
          </cell>
          <cell r="G50" t="str">
            <v>Kos</v>
          </cell>
          <cell r="H50">
            <v>6</v>
          </cell>
          <cell r="I50">
            <v>639.07000000000005</v>
          </cell>
          <cell r="J50"/>
          <cell r="K50"/>
        </row>
        <row r="51">
          <cell r="A51" t="str">
            <v>40-10</v>
          </cell>
          <cell r="B51" t="str">
            <v>ICEROSS SEAL-IN® V WAVE LINER</v>
          </cell>
          <cell r="C51" t="str">
            <v>Ossur</v>
          </cell>
          <cell r="D51" t="str">
            <v>I-4713*</v>
          </cell>
          <cell r="E51" t="str">
            <v>V1</v>
          </cell>
          <cell r="F51" t="str">
            <v>Prilagodljiv masovno proizveden vložek</v>
          </cell>
          <cell r="G51" t="str">
            <v>Kos</v>
          </cell>
          <cell r="H51">
            <v>6</v>
          </cell>
          <cell r="I51">
            <v>950.48</v>
          </cell>
          <cell r="J51"/>
          <cell r="K51"/>
        </row>
        <row r="52">
          <cell r="A52" t="str">
            <v>40-11</v>
          </cell>
          <cell r="B52" t="str">
            <v>ICEROSS SEAL-IN® V WAVE LINER Hohes Profil</v>
          </cell>
          <cell r="C52" t="str">
            <v>Ossur</v>
          </cell>
          <cell r="D52" t="str">
            <v>I-4723*</v>
          </cell>
          <cell r="E52" t="str">
            <v>V1</v>
          </cell>
          <cell r="F52" t="str">
            <v>Prilagodljiv masovno proizveden vložek</v>
          </cell>
          <cell r="G52" t="str">
            <v>Kos</v>
          </cell>
          <cell r="H52">
            <v>6</v>
          </cell>
          <cell r="I52">
            <v>950.48</v>
          </cell>
          <cell r="J52"/>
          <cell r="K52"/>
        </row>
        <row r="53">
          <cell r="A53" t="str">
            <v>40-12</v>
          </cell>
          <cell r="B53" t="str">
            <v>ICEROSS SEAL-IN® X5 WAVE LINER</v>
          </cell>
          <cell r="C53" t="str">
            <v>Ossur</v>
          </cell>
          <cell r="D53" t="str">
            <v>I-3664*</v>
          </cell>
          <cell r="E53" t="str">
            <v>V1</v>
          </cell>
          <cell r="F53" t="str">
            <v>Prilagodljiv masovno proizveden vložek</v>
          </cell>
          <cell r="G53" t="str">
            <v>Kos</v>
          </cell>
          <cell r="H53">
            <v>6</v>
          </cell>
          <cell r="I53">
            <v>950.48</v>
          </cell>
          <cell r="J53"/>
          <cell r="K53"/>
        </row>
        <row r="54">
          <cell r="A54" t="str">
            <v>40-13</v>
          </cell>
          <cell r="B54" t="str">
            <v>ICEROSS SEAL-IN® X5 TT LINER</v>
          </cell>
          <cell r="C54" t="str">
            <v>Ossur</v>
          </cell>
          <cell r="D54" t="str">
            <v>I-3663*</v>
          </cell>
          <cell r="E54" t="str">
            <v>V1</v>
          </cell>
          <cell r="F54" t="str">
            <v>Prilagodljiv masovno proizveden vložek</v>
          </cell>
          <cell r="G54" t="str">
            <v>Kos</v>
          </cell>
          <cell r="H54">
            <v>6</v>
          </cell>
          <cell r="I54">
            <v>826.45</v>
          </cell>
          <cell r="J54"/>
          <cell r="K54"/>
        </row>
        <row r="55">
          <cell r="A55" t="str">
            <v>40-14</v>
          </cell>
          <cell r="B55" t="str">
            <v>ICEROSS DERMO SEAL-IN® LINER</v>
          </cell>
          <cell r="C55" t="str">
            <v>Ossur</v>
          </cell>
          <cell r="D55" t="str">
            <v>I-4613*</v>
          </cell>
          <cell r="E55" t="str">
            <v>V1</v>
          </cell>
          <cell r="F55" t="str">
            <v>Prilagodljiv masovno proizveden vložek</v>
          </cell>
          <cell r="G55" t="str">
            <v>Kos</v>
          </cell>
          <cell r="H55">
            <v>6</v>
          </cell>
          <cell r="I55">
            <v>826.45</v>
          </cell>
          <cell r="J55"/>
          <cell r="K55"/>
        </row>
        <row r="56">
          <cell r="A56" t="str">
            <v>40-15</v>
          </cell>
          <cell r="B56" t="str">
            <v>ICEROSS® SYNERGY™ DISTALANSCHLUSS WAVE LINER</v>
          </cell>
          <cell r="C56" t="str">
            <v>Ossur</v>
          </cell>
          <cell r="D56" t="str">
            <v>I-6303*</v>
          </cell>
          <cell r="E56" t="str">
            <v>V1</v>
          </cell>
          <cell r="F56" t="str">
            <v>Prilagodljiv masovno proizveden vložek</v>
          </cell>
          <cell r="G56" t="str">
            <v>Kos</v>
          </cell>
          <cell r="H56">
            <v>9</v>
          </cell>
          <cell r="I56">
            <v>910.84</v>
          </cell>
          <cell r="J56"/>
          <cell r="K56"/>
        </row>
        <row r="57">
          <cell r="A57" t="str">
            <v>40-16</v>
          </cell>
          <cell r="B57" t="str">
            <v>ICEROSS® SYNERGY™ DISTALANSCHLUSS WAVE LINER custom matrix</v>
          </cell>
          <cell r="C57" t="str">
            <v>Ossur</v>
          </cell>
          <cell r="D57" t="str">
            <v>I-6206*</v>
          </cell>
          <cell r="E57" t="str">
            <v>V2</v>
          </cell>
          <cell r="F57" t="str">
            <v>Prilagojen prilagodljiv masovno proizveden vložek</v>
          </cell>
          <cell r="G57" t="str">
            <v>Kos</v>
          </cell>
          <cell r="H57">
            <v>9</v>
          </cell>
          <cell r="I57">
            <v>1184.1300000000001</v>
          </cell>
          <cell r="J57"/>
          <cell r="K57"/>
        </row>
        <row r="58">
          <cell r="A58" t="str">
            <v>40-17</v>
          </cell>
          <cell r="B58" t="str">
            <v>ICEROSS® SYNERGY™ DISTALANSCHLUSS LINER</v>
          </cell>
          <cell r="C58" t="str">
            <v>Ossur</v>
          </cell>
          <cell r="D58" t="str">
            <v>I-6003*</v>
          </cell>
          <cell r="E58" t="str">
            <v>V1</v>
          </cell>
          <cell r="F58" t="str">
            <v>Prilagodljiv masovno proizveden vložek</v>
          </cell>
          <cell r="G58" t="str">
            <v>Kos</v>
          </cell>
          <cell r="H58">
            <v>9</v>
          </cell>
          <cell r="I58">
            <v>792.06</v>
          </cell>
          <cell r="J58"/>
          <cell r="K58"/>
        </row>
        <row r="59">
          <cell r="A59" t="str">
            <v>40-18</v>
          </cell>
          <cell r="B59" t="str">
            <v>ICEROSS® SYNERGY™ DISTALANSCHLUSS LINER custom</v>
          </cell>
          <cell r="C59" t="str">
            <v>Ossur</v>
          </cell>
          <cell r="D59" t="str">
            <v>I-6203*</v>
          </cell>
          <cell r="E59" t="str">
            <v>V3</v>
          </cell>
          <cell r="F59" t="str">
            <v>Z industrijskimi postopki po modelu izdelan vložek</v>
          </cell>
          <cell r="G59" t="str">
            <v>Kos</v>
          </cell>
          <cell r="H59">
            <v>9</v>
          </cell>
          <cell r="I59">
            <v>1029.6400000000001</v>
          </cell>
          <cell r="J59"/>
          <cell r="K59"/>
        </row>
        <row r="60">
          <cell r="A60" t="str">
            <v>40-19</v>
          </cell>
          <cell r="B60" t="str">
            <v>ICEROSS DERMO® DISTALANSCHLUSS WAVE LINER</v>
          </cell>
          <cell r="C60" t="str">
            <v>Ossur</v>
          </cell>
          <cell r="D60" t="str">
            <v>I-4313*</v>
          </cell>
          <cell r="E60" t="str">
            <v>V1</v>
          </cell>
          <cell r="F60" t="str">
            <v>Prilagodljiv masovno proizveden vložek</v>
          </cell>
          <cell r="G60" t="str">
            <v>Kos</v>
          </cell>
          <cell r="H60">
            <v>6</v>
          </cell>
          <cell r="I60">
            <v>792.06</v>
          </cell>
          <cell r="J60"/>
          <cell r="K60"/>
        </row>
        <row r="61">
          <cell r="A61" t="str">
            <v>40-20</v>
          </cell>
          <cell r="B61" t="str">
            <v>ICEROSS DERMO® DISTALANSCHLUSS WAVE LINER custom matrix</v>
          </cell>
          <cell r="C61" t="str">
            <v>Ossur</v>
          </cell>
          <cell r="D61" t="str">
            <v>I-4223*</v>
          </cell>
          <cell r="E61" t="str">
            <v>V2</v>
          </cell>
          <cell r="F61" t="str">
            <v>Prilagojen prilagodljiv masovno proizveden vložek</v>
          </cell>
          <cell r="G61" t="str">
            <v>Kos</v>
          </cell>
          <cell r="H61">
            <v>6</v>
          </cell>
          <cell r="I61">
            <v>1029.6400000000001</v>
          </cell>
          <cell r="J61"/>
          <cell r="K61"/>
        </row>
        <row r="62">
          <cell r="A62" t="str">
            <v>40-21</v>
          </cell>
          <cell r="B62" t="str">
            <v>ICEROSS DERMO® DISTALANSCHLUSS WAVE LINER Konisch</v>
          </cell>
          <cell r="C62" t="str">
            <v>Ossur</v>
          </cell>
          <cell r="D62" t="str">
            <v>I-4913*</v>
          </cell>
          <cell r="E62" t="str">
            <v>V1</v>
          </cell>
          <cell r="F62" t="str">
            <v>Prilagodljiv masovno proizveden vložek</v>
          </cell>
          <cell r="G62" t="str">
            <v>Kos</v>
          </cell>
          <cell r="H62">
            <v>6</v>
          </cell>
          <cell r="I62">
            <v>792.06</v>
          </cell>
          <cell r="J62"/>
          <cell r="K62"/>
        </row>
        <row r="63">
          <cell r="A63" t="str">
            <v>40-22</v>
          </cell>
          <cell r="B63" t="str">
            <v>ICEROSS DERMO® DISTALANSCHLUSS LINER 3mm</v>
          </cell>
          <cell r="C63" t="str">
            <v>Ossur</v>
          </cell>
          <cell r="D63" t="str">
            <v>I-4013*</v>
          </cell>
          <cell r="E63" t="str">
            <v>V1</v>
          </cell>
          <cell r="F63" t="str">
            <v>Prilagodljiv masovno proizveden vložek</v>
          </cell>
          <cell r="G63" t="str">
            <v>Kos</v>
          </cell>
          <cell r="H63">
            <v>6</v>
          </cell>
          <cell r="I63">
            <v>688.74</v>
          </cell>
          <cell r="J63"/>
          <cell r="K63"/>
        </row>
        <row r="64">
          <cell r="A64" t="str">
            <v>40-23</v>
          </cell>
          <cell r="B64" t="str">
            <v>ICEROSS DERMO® DISTALANSCHLUSS LINER 3mm custom matrix</v>
          </cell>
          <cell r="C64" t="str">
            <v>Ossur</v>
          </cell>
          <cell r="D64" t="str">
            <v>I-4213*</v>
          </cell>
          <cell r="E64" t="str">
            <v>V2</v>
          </cell>
          <cell r="F64" t="str">
            <v>Prilagojen prilagodljiv masovno proizveden vložek</v>
          </cell>
          <cell r="G64" t="str">
            <v>Kos</v>
          </cell>
          <cell r="H64">
            <v>6</v>
          </cell>
          <cell r="I64">
            <v>895.35</v>
          </cell>
          <cell r="J64"/>
          <cell r="K64"/>
        </row>
        <row r="65">
          <cell r="A65" t="str">
            <v>40-24</v>
          </cell>
          <cell r="B65" t="str">
            <v>ICEROSS DERMO® DISTALANSCHLUSS LINER 6mm</v>
          </cell>
          <cell r="C65" t="str">
            <v>Ossur</v>
          </cell>
          <cell r="D65" t="str">
            <v>I-4016*</v>
          </cell>
          <cell r="E65" t="str">
            <v>V1</v>
          </cell>
          <cell r="F65" t="str">
            <v>Prilagodljiv masovno proizveden vložek</v>
          </cell>
          <cell r="G65" t="str">
            <v>Kos</v>
          </cell>
          <cell r="H65">
            <v>6</v>
          </cell>
          <cell r="I65">
            <v>688.74</v>
          </cell>
          <cell r="J65"/>
          <cell r="K65"/>
        </row>
        <row r="66">
          <cell r="A66" t="str">
            <v>40-25</v>
          </cell>
          <cell r="B66" t="str">
            <v>ICEROSS DERMO® DISTALANSCHLUSS LINER 6mm custom matrix</v>
          </cell>
          <cell r="C66" t="str">
            <v>Ossur</v>
          </cell>
          <cell r="D66" t="str">
            <v>I-4216*</v>
          </cell>
          <cell r="E66" t="str">
            <v>V2</v>
          </cell>
          <cell r="F66" t="str">
            <v>Prilagojen prilagodljiv masovno proizveden vložek</v>
          </cell>
          <cell r="G66" t="str">
            <v>Kos</v>
          </cell>
          <cell r="H66">
            <v>6</v>
          </cell>
          <cell r="I66">
            <v>895.35</v>
          </cell>
          <cell r="J66"/>
          <cell r="K66"/>
        </row>
        <row r="67">
          <cell r="A67" t="str">
            <v>40-26</v>
          </cell>
          <cell r="B67" t="str">
            <v>ICEROSS DERMO® UNIFORM DISTALANSCHLUSS LINER medium</v>
          </cell>
          <cell r="C67" t="str">
            <v>Ossur</v>
          </cell>
          <cell r="D67" t="str">
            <v>I-410618</v>
          </cell>
          <cell r="E67" t="str">
            <v>V1</v>
          </cell>
          <cell r="F67" t="str">
            <v>Prilagodljiv masovno proizveden vložek</v>
          </cell>
          <cell r="G67" t="str">
            <v>Kos</v>
          </cell>
          <cell r="H67">
            <v>6</v>
          </cell>
          <cell r="I67">
            <v>691.89</v>
          </cell>
          <cell r="J67"/>
          <cell r="K67"/>
        </row>
        <row r="68">
          <cell r="A68" t="str">
            <v>40-27</v>
          </cell>
          <cell r="B68" t="str">
            <v>ICEROSS DERMO® UNIFORM DISTALANSCHLUSS LINER medium+</v>
          </cell>
          <cell r="C68" t="str">
            <v>Ossur</v>
          </cell>
          <cell r="D68" t="str">
            <v>I-410620</v>
          </cell>
          <cell r="E68" t="str">
            <v>V1</v>
          </cell>
          <cell r="F68" t="str">
            <v>Prilagodljiv masovno proizveden vložek</v>
          </cell>
          <cell r="G68" t="str">
            <v>Kos</v>
          </cell>
          <cell r="H68">
            <v>6</v>
          </cell>
          <cell r="I68">
            <v>691.89</v>
          </cell>
          <cell r="J68"/>
          <cell r="K68"/>
        </row>
        <row r="69">
          <cell r="A69" t="str">
            <v>40-28</v>
          </cell>
          <cell r="B69" t="str">
            <v>ICEROSS DERMO® UNIFORM DISTALANSCHLUSS LINER Large</v>
          </cell>
          <cell r="C69" t="str">
            <v>Ossur</v>
          </cell>
          <cell r="D69" t="str">
            <v>I-410625</v>
          </cell>
          <cell r="E69" t="str">
            <v>V1</v>
          </cell>
          <cell r="F69" t="str">
            <v>Prilagodljiv masovno proizveden vložek</v>
          </cell>
          <cell r="G69" t="str">
            <v>Kos</v>
          </cell>
          <cell r="H69">
            <v>6</v>
          </cell>
          <cell r="I69">
            <v>691.89</v>
          </cell>
          <cell r="J69"/>
          <cell r="K69"/>
        </row>
        <row r="70">
          <cell r="A70" t="str">
            <v>40-29</v>
          </cell>
          <cell r="B70" t="str">
            <v>ICEROSS DERMO® UNIFORM DISTALANSCHLUSS LINER Large+</v>
          </cell>
          <cell r="C70" t="str">
            <v>Ossur</v>
          </cell>
          <cell r="D70" t="str">
            <v>I-410628</v>
          </cell>
          <cell r="E70" t="str">
            <v>V1</v>
          </cell>
          <cell r="F70" t="str">
            <v>Prilagodljiv masovno proizveden vložek</v>
          </cell>
          <cell r="G70" t="str">
            <v>Kos</v>
          </cell>
          <cell r="H70">
            <v>6</v>
          </cell>
          <cell r="I70">
            <v>691.89</v>
          </cell>
          <cell r="J70"/>
          <cell r="K70"/>
        </row>
        <row r="71">
          <cell r="A71" t="str">
            <v>40-30</v>
          </cell>
          <cell r="B71" t="str">
            <v>ICEROSS DERMO® UNIFORM DISTALANSCHLUSS LINER Xlarge</v>
          </cell>
          <cell r="C71" t="str">
            <v>Ossur</v>
          </cell>
          <cell r="D71" t="str">
            <v>I-410633</v>
          </cell>
          <cell r="E71" t="str">
            <v>V1</v>
          </cell>
          <cell r="F71" t="str">
            <v>Prilagodljiv masovno proizveden vložek</v>
          </cell>
          <cell r="G71" t="str">
            <v>Kos</v>
          </cell>
          <cell r="H71">
            <v>6</v>
          </cell>
          <cell r="I71">
            <v>691.89</v>
          </cell>
          <cell r="J71"/>
          <cell r="K71"/>
        </row>
        <row r="72">
          <cell r="A72" t="str">
            <v>40-31</v>
          </cell>
          <cell r="B72" t="str">
            <v>ICEROSS COMFORT® DISTALANSCHLUSS WAVE LINER</v>
          </cell>
          <cell r="C72" t="str">
            <v>Ossur</v>
          </cell>
          <cell r="D72" t="str">
            <v>I-5303*</v>
          </cell>
          <cell r="E72" t="str">
            <v>V1</v>
          </cell>
          <cell r="F72" t="str">
            <v>Prilagodljiv masovno proizveden vložek</v>
          </cell>
          <cell r="G72" t="str">
            <v>Kos</v>
          </cell>
          <cell r="H72">
            <v>6</v>
          </cell>
          <cell r="I72">
            <v>724.52</v>
          </cell>
          <cell r="J72"/>
          <cell r="K72"/>
        </row>
        <row r="73">
          <cell r="A73" t="str">
            <v>40-32</v>
          </cell>
          <cell r="B73" t="str">
            <v>ICEROSS COMFORT® DISTALANSCHLUSS LINER 3mm</v>
          </cell>
          <cell r="C73" t="str">
            <v>Ossur</v>
          </cell>
          <cell r="D73" t="str">
            <v>I-5406*</v>
          </cell>
          <cell r="E73" t="str">
            <v>V1</v>
          </cell>
          <cell r="F73" t="str">
            <v>Prilagodljiv masovno proizveden vložek</v>
          </cell>
          <cell r="G73" t="str">
            <v>Kos</v>
          </cell>
          <cell r="H73">
            <v>6</v>
          </cell>
          <cell r="I73">
            <v>629.99</v>
          </cell>
          <cell r="J73"/>
          <cell r="K73"/>
        </row>
        <row r="74">
          <cell r="A74" t="str">
            <v>40-33</v>
          </cell>
          <cell r="B74" t="str">
            <v>ICEROSS COMFORT® DISTALANSCHLUSS LINER 3mm  custom matrix</v>
          </cell>
          <cell r="C74" t="str">
            <v>Ossur</v>
          </cell>
          <cell r="D74" t="str">
            <v>I-5506*</v>
          </cell>
          <cell r="E74" t="str">
            <v>V2</v>
          </cell>
          <cell r="F74" t="str">
            <v>Prilagojen prilagodljiv masovno proizveden vložek</v>
          </cell>
          <cell r="G74" t="str">
            <v>Kos</v>
          </cell>
          <cell r="H74">
            <v>6</v>
          </cell>
          <cell r="I74">
            <v>819.03</v>
          </cell>
          <cell r="J74"/>
          <cell r="K74"/>
        </row>
        <row r="75">
          <cell r="A75" t="str">
            <v>40-34</v>
          </cell>
          <cell r="B75" t="str">
            <v>ICEROSS COMFORT® DISTALANSCHLUSS LINER 6mm</v>
          </cell>
          <cell r="C75" t="str">
            <v>Ossur</v>
          </cell>
          <cell r="D75" t="str">
            <v>I-5006*</v>
          </cell>
          <cell r="E75" t="str">
            <v>V1</v>
          </cell>
          <cell r="F75" t="str">
            <v>Prilagodljiv masovno proizveden vložek</v>
          </cell>
          <cell r="G75" t="str">
            <v>Kos</v>
          </cell>
          <cell r="H75">
            <v>6</v>
          </cell>
          <cell r="I75">
            <v>629.99</v>
          </cell>
          <cell r="J75"/>
          <cell r="K75"/>
        </row>
        <row r="76">
          <cell r="A76" t="str">
            <v>40-35</v>
          </cell>
          <cell r="B76" t="str">
            <v>ICEROSS COMFORT® DISTALANSCHLUSS LINER 6mm  custom matrix</v>
          </cell>
          <cell r="C76" t="str">
            <v>Ossur</v>
          </cell>
          <cell r="D76" t="str">
            <v>I-5106*</v>
          </cell>
          <cell r="E76" t="str">
            <v>V2</v>
          </cell>
          <cell r="F76" t="str">
            <v>Prilagojen prilagodljiv masovno proizveden vložek</v>
          </cell>
          <cell r="G76" t="str">
            <v>Kos</v>
          </cell>
          <cell r="H76">
            <v>6</v>
          </cell>
          <cell r="I76">
            <v>819.03</v>
          </cell>
          <cell r="J76"/>
          <cell r="K76"/>
        </row>
        <row r="77">
          <cell r="A77" t="str">
            <v>40-36</v>
          </cell>
          <cell r="B77" t="str">
            <v>ICEROSS® ORIGINAL DISTALANSCHLUSS LINER Mit Überzug</v>
          </cell>
          <cell r="C77" t="str">
            <v>Ossur</v>
          </cell>
          <cell r="D77" t="str">
            <v>I-0124*</v>
          </cell>
          <cell r="E77" t="str">
            <v>V1</v>
          </cell>
          <cell r="F77" t="str">
            <v>Prilagodljiv masovno proizveden vložek</v>
          </cell>
          <cell r="G77" t="str">
            <v>Kos</v>
          </cell>
          <cell r="H77">
            <v>6</v>
          </cell>
          <cell r="I77">
            <v>453.79</v>
          </cell>
          <cell r="J77"/>
          <cell r="K77"/>
        </row>
        <row r="78">
          <cell r="A78" t="str">
            <v>40-37</v>
          </cell>
          <cell r="B78" t="str">
            <v>ICEROSS® ORIGINAL DISTALANSCHLUSS LINER Mit Überzug  custom matrix</v>
          </cell>
          <cell r="C78" t="str">
            <v>Ossur</v>
          </cell>
          <cell r="D78" t="str">
            <v>I-2024*</v>
          </cell>
          <cell r="E78" t="str">
            <v>V2</v>
          </cell>
          <cell r="F78" t="str">
            <v>Prilagojen prilagodljiv masovno proizveden vložek</v>
          </cell>
          <cell r="G78" t="str">
            <v>Kos</v>
          </cell>
          <cell r="H78">
            <v>6</v>
          </cell>
          <cell r="I78">
            <v>590</v>
          </cell>
          <cell r="J78"/>
          <cell r="K78"/>
        </row>
        <row r="79">
          <cell r="A79" t="str">
            <v>40-40</v>
          </cell>
          <cell r="B79" t="str">
            <v>ICEROSS® SPORT DISTALANSCHLUSS LINER</v>
          </cell>
          <cell r="C79" t="str">
            <v>Ossur</v>
          </cell>
          <cell r="D79" t="str">
            <v>I-1033*</v>
          </cell>
          <cell r="E79" t="str">
            <v>V1</v>
          </cell>
          <cell r="F79" t="str">
            <v>Prilagodljiv masovno proizveden vložek</v>
          </cell>
          <cell r="G79" t="str">
            <v>Kos</v>
          </cell>
          <cell r="H79">
            <v>9</v>
          </cell>
          <cell r="I79">
            <v>1199.48</v>
          </cell>
          <cell r="J79"/>
          <cell r="K79"/>
        </row>
        <row r="80">
          <cell r="A80" t="str">
            <v>40-41</v>
          </cell>
          <cell r="B80" t="str">
            <v>ICEROSS® SPORT DISTALANSCHLUSS LINER   custom matrix</v>
          </cell>
          <cell r="C80" t="str">
            <v>Ossur</v>
          </cell>
          <cell r="D80" t="str">
            <v>I-1233*</v>
          </cell>
          <cell r="E80" t="str">
            <v>V2</v>
          </cell>
          <cell r="F80" t="str">
            <v>Prilagojen prilagodljiv masovno proizveden vložek</v>
          </cell>
          <cell r="G80" t="str">
            <v>Kos</v>
          </cell>
          <cell r="H80">
            <v>9</v>
          </cell>
          <cell r="I80">
            <v>1559.36</v>
          </cell>
          <cell r="J80"/>
          <cell r="K80"/>
        </row>
        <row r="81">
          <cell r="A81" t="str">
            <v>40-42</v>
          </cell>
          <cell r="B81" t="str">
            <v>ICEROSS® SYNERGY™ CUSHION WAVE LINER</v>
          </cell>
          <cell r="C81" t="str">
            <v>Ossur</v>
          </cell>
          <cell r="D81" t="str">
            <v>I-CW63*</v>
          </cell>
          <cell r="E81" t="str">
            <v>V1</v>
          </cell>
          <cell r="F81" t="str">
            <v>Prilagodljiv masovno proizveden vložek</v>
          </cell>
          <cell r="G81" t="str">
            <v>Kos</v>
          </cell>
          <cell r="H81">
            <v>9</v>
          </cell>
          <cell r="I81">
            <v>884.31</v>
          </cell>
          <cell r="J81"/>
          <cell r="K81"/>
        </row>
        <row r="82">
          <cell r="A82" t="str">
            <v>40-43</v>
          </cell>
          <cell r="B82" t="str">
            <v>ICEROSS® SYNERGY™ CUSHION LINER</v>
          </cell>
          <cell r="C82" t="str">
            <v>Ossur</v>
          </cell>
          <cell r="D82" t="str">
            <v>I-CL63*</v>
          </cell>
          <cell r="E82" t="str">
            <v>V1</v>
          </cell>
          <cell r="F82" t="str">
            <v>Prilagodljiv masovno proizveden vložek</v>
          </cell>
          <cell r="G82" t="str">
            <v>Kos</v>
          </cell>
          <cell r="H82">
            <v>9</v>
          </cell>
          <cell r="I82">
            <v>768.98</v>
          </cell>
          <cell r="J82"/>
          <cell r="K82"/>
        </row>
        <row r="83">
          <cell r="A83" t="str">
            <v>40-44</v>
          </cell>
          <cell r="B83" t="str">
            <v>ICEROSS DERMO® CUSHION WAVE LINER</v>
          </cell>
          <cell r="C83" t="str">
            <v>Ossur</v>
          </cell>
          <cell r="D83" t="str">
            <v>I-CW43*</v>
          </cell>
          <cell r="E83" t="str">
            <v>V1</v>
          </cell>
          <cell r="F83" t="str">
            <v>Prilagodljiv masovno proizveden vložek</v>
          </cell>
          <cell r="G83" t="str">
            <v>Kos</v>
          </cell>
          <cell r="H83">
            <v>6</v>
          </cell>
          <cell r="I83">
            <v>768.98</v>
          </cell>
          <cell r="J83"/>
          <cell r="K83"/>
        </row>
        <row r="84">
          <cell r="A84" t="str">
            <v>40-45</v>
          </cell>
          <cell r="B84" t="str">
            <v>ICEROSS DERMO® CUSHION LINER 3mm</v>
          </cell>
          <cell r="C84" t="str">
            <v>Ossur</v>
          </cell>
          <cell r="D84" t="str">
            <v>I-CL43*</v>
          </cell>
          <cell r="E84" t="str">
            <v>V1</v>
          </cell>
          <cell r="F84" t="str">
            <v>Prilagodljiv masovno proizveden vložek</v>
          </cell>
          <cell r="G84" t="str">
            <v>Kos</v>
          </cell>
          <cell r="H84">
            <v>6</v>
          </cell>
          <cell r="I84">
            <v>668.7</v>
          </cell>
          <cell r="J84"/>
          <cell r="K84"/>
        </row>
        <row r="85">
          <cell r="A85" t="str">
            <v>40-46</v>
          </cell>
          <cell r="B85" t="str">
            <v>ICEROSS DERMO® CUSHION LINER 6mm</v>
          </cell>
          <cell r="C85" t="str">
            <v>Ossur</v>
          </cell>
          <cell r="D85" t="str">
            <v>I-CL46*</v>
          </cell>
          <cell r="E85" t="str">
            <v>V1</v>
          </cell>
          <cell r="F85" t="str">
            <v>Prilagodljiv masovno proizveden vložek</v>
          </cell>
          <cell r="G85" t="str">
            <v>Kos</v>
          </cell>
          <cell r="H85">
            <v>6</v>
          </cell>
          <cell r="I85">
            <v>668.7</v>
          </cell>
          <cell r="J85"/>
          <cell r="K85"/>
        </row>
        <row r="86">
          <cell r="A86" t="str">
            <v>40-47</v>
          </cell>
          <cell r="B86" t="str">
            <v>ICEROSS DERMO® UNIFORM CUSHION LINER Medium</v>
          </cell>
          <cell r="C86" t="str">
            <v>Ossur</v>
          </cell>
          <cell r="D86" t="str">
            <v>I-440618</v>
          </cell>
          <cell r="E86" t="str">
            <v>V1</v>
          </cell>
          <cell r="F86" t="str">
            <v>Prilagodljiv masovno proizveden vložek</v>
          </cell>
          <cell r="G86" t="str">
            <v>Kos</v>
          </cell>
          <cell r="H86">
            <v>6</v>
          </cell>
          <cell r="I86">
            <v>691.89</v>
          </cell>
          <cell r="J86"/>
          <cell r="K86"/>
        </row>
        <row r="87">
          <cell r="A87" t="str">
            <v>40-48</v>
          </cell>
          <cell r="B87" t="str">
            <v>ICEROSS DERMO® UNIFORM CUSHION LINER Medium +</v>
          </cell>
          <cell r="C87" t="str">
            <v>Ossur</v>
          </cell>
          <cell r="D87" t="str">
            <v>I-440620</v>
          </cell>
          <cell r="E87" t="str">
            <v>V1</v>
          </cell>
          <cell r="F87" t="str">
            <v>Prilagodljiv masovno proizveden vložek</v>
          </cell>
          <cell r="G87" t="str">
            <v>Kos</v>
          </cell>
          <cell r="H87">
            <v>6</v>
          </cell>
          <cell r="I87">
            <v>691.89</v>
          </cell>
          <cell r="J87"/>
          <cell r="K87"/>
        </row>
        <row r="88">
          <cell r="A88" t="str">
            <v>40-49</v>
          </cell>
          <cell r="B88" t="str">
            <v>ICEROSS DERMO® UNIFORM CUSHION LINER Large</v>
          </cell>
          <cell r="C88" t="str">
            <v>Ossur</v>
          </cell>
          <cell r="D88" t="str">
            <v>I-440625</v>
          </cell>
          <cell r="E88" t="str">
            <v>V1</v>
          </cell>
          <cell r="F88" t="str">
            <v>Prilagodljiv masovno proizveden vložek</v>
          </cell>
          <cell r="G88" t="str">
            <v>Kos</v>
          </cell>
          <cell r="H88">
            <v>6</v>
          </cell>
          <cell r="I88">
            <v>691.89</v>
          </cell>
          <cell r="J88"/>
          <cell r="K88"/>
        </row>
        <row r="89">
          <cell r="A89" t="str">
            <v>40-50</v>
          </cell>
          <cell r="B89" t="str">
            <v>ICEROSS DERMO® UNIFORM CUSHION LINER Large +</v>
          </cell>
          <cell r="C89" t="str">
            <v>Ossur</v>
          </cell>
          <cell r="D89" t="str">
            <v>I-440628</v>
          </cell>
          <cell r="E89" t="str">
            <v>V1</v>
          </cell>
          <cell r="F89" t="str">
            <v>Prilagodljiv masovno proizveden vložek</v>
          </cell>
          <cell r="G89" t="str">
            <v>Kos</v>
          </cell>
          <cell r="H89">
            <v>6</v>
          </cell>
          <cell r="I89">
            <v>691.89</v>
          </cell>
          <cell r="J89"/>
          <cell r="K89"/>
        </row>
        <row r="90">
          <cell r="A90" t="str">
            <v>40-51</v>
          </cell>
          <cell r="B90" t="str">
            <v>ICEROSS DERMO® UNIFORM CUSHION LINER Xlarge</v>
          </cell>
          <cell r="C90" t="str">
            <v>Ossur</v>
          </cell>
          <cell r="D90" t="str">
            <v>I-440633</v>
          </cell>
          <cell r="E90" t="str">
            <v>V1</v>
          </cell>
          <cell r="F90" t="str">
            <v>Prilagodljiv masovno proizveden vložek</v>
          </cell>
          <cell r="G90" t="str">
            <v>Kos</v>
          </cell>
          <cell r="H90">
            <v>6</v>
          </cell>
          <cell r="I90">
            <v>691.89</v>
          </cell>
          <cell r="J90"/>
          <cell r="K90"/>
        </row>
        <row r="91">
          <cell r="A91" t="str">
            <v>40-52</v>
          </cell>
          <cell r="B91" t="str">
            <v>ICEROSS COMFORT® CUSHION LINER 3mm</v>
          </cell>
          <cell r="C91" t="str">
            <v>Ossur</v>
          </cell>
          <cell r="D91" t="str">
            <v>I-CL53*</v>
          </cell>
          <cell r="E91" t="str">
            <v>V1</v>
          </cell>
          <cell r="F91" t="str">
            <v>Prilagodljiv masovno proizveden vložek</v>
          </cell>
          <cell r="G91" t="str">
            <v>Kos</v>
          </cell>
          <cell r="H91">
            <v>6</v>
          </cell>
          <cell r="I91">
            <v>611.69000000000005</v>
          </cell>
          <cell r="J91"/>
          <cell r="K91"/>
        </row>
        <row r="92">
          <cell r="A92" t="str">
            <v>40-53</v>
          </cell>
          <cell r="B92" t="str">
            <v>ICEROSS COMFORT® CUSHION LINER 6mm</v>
          </cell>
          <cell r="C92" t="str">
            <v>Ossur</v>
          </cell>
          <cell r="D92" t="str">
            <v>I-CL56*</v>
          </cell>
          <cell r="E92" t="str">
            <v>V1</v>
          </cell>
          <cell r="F92" t="str">
            <v>Prilagodljiv masovno proizveden vložek</v>
          </cell>
          <cell r="G92" t="str">
            <v>Kos</v>
          </cell>
          <cell r="H92">
            <v>6</v>
          </cell>
          <cell r="I92">
            <v>611.69000000000005</v>
          </cell>
          <cell r="J92"/>
          <cell r="K92"/>
        </row>
        <row r="93">
          <cell r="A93" t="str">
            <v>40-54</v>
          </cell>
          <cell r="B93" t="str">
            <v xml:space="preserve">ICEROSS SEAL-IN® X TF LINER standard </v>
          </cell>
          <cell r="C93" t="str">
            <v>Ossur</v>
          </cell>
          <cell r="D93" t="str">
            <v>I-8532*</v>
          </cell>
          <cell r="E93" t="str">
            <v>V1</v>
          </cell>
          <cell r="F93" t="str">
            <v>Prilagodljiv masovno proizveden vložek</v>
          </cell>
          <cell r="G93" t="str">
            <v>Kos</v>
          </cell>
          <cell r="H93">
            <v>6</v>
          </cell>
          <cell r="I93">
            <v>736.48</v>
          </cell>
          <cell r="J93"/>
          <cell r="K93"/>
        </row>
        <row r="94">
          <cell r="A94" t="str">
            <v>40-55</v>
          </cell>
          <cell r="B94" t="str">
            <v xml:space="preserve">ICEROSS SEAL-IN® X TF LINER konisch </v>
          </cell>
          <cell r="C94" t="str">
            <v>Ossur</v>
          </cell>
          <cell r="D94" t="str">
            <v>I-8632*</v>
          </cell>
          <cell r="E94" t="str">
            <v>V1</v>
          </cell>
          <cell r="F94" t="str">
            <v>Prilagodljiv masovno proizveden vložek</v>
          </cell>
          <cell r="G94" t="str">
            <v>Kos</v>
          </cell>
          <cell r="H94">
            <v>6</v>
          </cell>
          <cell r="I94">
            <v>736.48</v>
          </cell>
          <cell r="J94"/>
          <cell r="K94"/>
        </row>
        <row r="95">
          <cell r="A95" t="str">
            <v>40-56</v>
          </cell>
          <cell r="B95" t="str">
            <v>ICEROSS SEAL-IN® X5 TF LINER standard</v>
          </cell>
          <cell r="C95" t="str">
            <v>Ossur</v>
          </cell>
          <cell r="D95" t="str">
            <v>I-TF673*</v>
          </cell>
          <cell r="E95" t="str">
            <v>V1</v>
          </cell>
          <cell r="F95" t="str">
            <v>Prilagodljiv masovno proizveden vložek</v>
          </cell>
          <cell r="G95" t="str">
            <v>Kos</v>
          </cell>
          <cell r="H95">
            <v>6</v>
          </cell>
          <cell r="I95">
            <v>892.69</v>
          </cell>
          <cell r="J95"/>
          <cell r="K95"/>
        </row>
        <row r="96">
          <cell r="A96" t="str">
            <v>40-57</v>
          </cell>
          <cell r="B96" t="str">
            <v>ICEROSS SEAL-IN® X5 TF LINER konisch</v>
          </cell>
          <cell r="C96" t="str">
            <v>Ossur</v>
          </cell>
          <cell r="D96" t="str">
            <v>I-TF678*</v>
          </cell>
          <cell r="E96" t="str">
            <v>V1</v>
          </cell>
          <cell r="F96" t="str">
            <v>Prilagodljiv masovno proizveden vložek</v>
          </cell>
          <cell r="G96" t="str">
            <v>Kos</v>
          </cell>
          <cell r="H96">
            <v>6</v>
          </cell>
          <cell r="I96">
            <v>892.69</v>
          </cell>
          <cell r="J96"/>
          <cell r="K96"/>
        </row>
        <row r="97">
          <cell r="A97" t="str">
            <v>40-58</v>
          </cell>
          <cell r="B97" t="str">
            <v>ICEROSS SEAL-IN® TF LINER  standard</v>
          </cell>
          <cell r="C97" t="str">
            <v>Ossur</v>
          </cell>
          <cell r="D97" t="str">
            <v>I-7532*</v>
          </cell>
          <cell r="E97" t="str">
            <v>V1</v>
          </cell>
          <cell r="F97" t="str">
            <v>Prilagodljiv masovno proizveden vložek</v>
          </cell>
          <cell r="G97" t="str">
            <v>Kos</v>
          </cell>
          <cell r="H97">
            <v>6</v>
          </cell>
          <cell r="I97">
            <v>811.55</v>
          </cell>
          <cell r="J97"/>
          <cell r="K97"/>
        </row>
        <row r="98">
          <cell r="A98" t="str">
            <v>40-59</v>
          </cell>
          <cell r="B98" t="str">
            <v>ICEROSS SEAL-IN X- LOCKING- 6 MM</v>
          </cell>
          <cell r="C98" t="str">
            <v>Ossur</v>
          </cell>
          <cell r="D98" t="str">
            <v>I-SXL6*</v>
          </cell>
          <cell r="E98" t="str">
            <v>V1</v>
          </cell>
          <cell r="F98" t="str">
            <v>Prilagodljiv masovno proizveden vložek</v>
          </cell>
          <cell r="G98" t="str">
            <v>Kos</v>
          </cell>
          <cell r="H98">
            <v>6</v>
          </cell>
          <cell r="I98">
            <v>734.17</v>
          </cell>
          <cell r="J98"/>
          <cell r="K98"/>
        </row>
        <row r="99">
          <cell r="A99" t="str">
            <v>40-60</v>
          </cell>
          <cell r="B99" t="str">
            <v>ICEROSS SEAL-IN X- LOCKING- 3 MM</v>
          </cell>
          <cell r="C99" t="str">
            <v>Ossur</v>
          </cell>
          <cell r="D99" t="str">
            <v>I-SXL3*</v>
          </cell>
          <cell r="E99" t="str">
            <v>V1</v>
          </cell>
          <cell r="F99" t="str">
            <v>Prilagodljiv masovno proizveden vložek</v>
          </cell>
          <cell r="G99" t="str">
            <v>Kos</v>
          </cell>
          <cell r="H99">
            <v>6</v>
          </cell>
          <cell r="I99">
            <v>734.17</v>
          </cell>
          <cell r="J99"/>
          <cell r="K99"/>
        </row>
        <row r="100">
          <cell r="A100" t="str">
            <v>40-61</v>
          </cell>
          <cell r="B100" t="str">
            <v>ICEROSS DERMO®  JUNIOR LOCKING LINER WITH WAVE</v>
          </cell>
          <cell r="C100" t="str">
            <v>Ossur</v>
          </cell>
          <cell r="D100" t="str">
            <v>I-8302*</v>
          </cell>
          <cell r="E100" t="str">
            <v>V1</v>
          </cell>
          <cell r="F100" t="str">
            <v>Prilagodljiv masovno proizveden vložek</v>
          </cell>
          <cell r="G100" t="str">
            <v>Kos</v>
          </cell>
          <cell r="H100">
            <v>6</v>
          </cell>
          <cell r="I100">
            <v>550.97</v>
          </cell>
          <cell r="J100"/>
          <cell r="K100"/>
        </row>
        <row r="101">
          <cell r="A101" t="str">
            <v>40-62</v>
          </cell>
          <cell r="B101" t="str">
            <v>ICEROSS STABILO® JUNIOR LOCKING LINER WITH WAVE</v>
          </cell>
          <cell r="C101" t="str">
            <v>Ossur</v>
          </cell>
          <cell r="D101" t="str">
            <v>I-8301*</v>
          </cell>
          <cell r="E101" t="str">
            <v>V1</v>
          </cell>
          <cell r="F101" t="str">
            <v>Prilagodljiv masovno proizveden vložek</v>
          </cell>
          <cell r="G101" t="str">
            <v>Kos</v>
          </cell>
          <cell r="H101">
            <v>6</v>
          </cell>
          <cell r="I101">
            <v>550.97</v>
          </cell>
          <cell r="J101"/>
          <cell r="K101"/>
        </row>
        <row r="102">
          <cell r="A102" t="str">
            <v>40-63</v>
          </cell>
          <cell r="B102" t="str">
            <v>ICEROSS SEAL-IN® TF LINER konisch</v>
          </cell>
          <cell r="C102" t="str">
            <v>Ossur</v>
          </cell>
          <cell r="D102" t="str">
            <v>I-7632*</v>
          </cell>
          <cell r="E102" t="str">
            <v>V1</v>
          </cell>
          <cell r="F102" t="str">
            <v>Prilagodljiv masovno proizveden vložek</v>
          </cell>
          <cell r="G102" t="str">
            <v>Kos</v>
          </cell>
          <cell r="H102">
            <v>6</v>
          </cell>
          <cell r="I102">
            <v>811.55</v>
          </cell>
          <cell r="J102"/>
          <cell r="K102"/>
        </row>
        <row r="103">
          <cell r="A103" t="str">
            <v>40-114</v>
          </cell>
          <cell r="B103" t="str">
            <v>ICEROSS ® ACTIVA WITH TIBIAGUARD™ CUSHION LINER</v>
          </cell>
          <cell r="C103" t="str">
            <v>Ossur</v>
          </cell>
          <cell r="D103" t="str">
            <v>I-CT62*</v>
          </cell>
          <cell r="E103" t="str">
            <v>V1</v>
          </cell>
          <cell r="F103" t="str">
            <v>Prilagodljiv masovno proizveden vložek</v>
          </cell>
          <cell r="G103" t="str">
            <v>Kos</v>
          </cell>
          <cell r="H103">
            <v>6</v>
          </cell>
          <cell r="I103">
            <v>529.33000000000004</v>
          </cell>
          <cell r="J103"/>
          <cell r="K103"/>
        </row>
        <row r="104">
          <cell r="A104" t="str">
            <v>40-115</v>
          </cell>
          <cell r="B104" t="str">
            <v>ICEROSS ® TF LOCKING LINER -standard 2MM</v>
          </cell>
          <cell r="C104" t="str">
            <v>Ossur</v>
          </cell>
          <cell r="D104" t="str">
            <v>I-7032*</v>
          </cell>
          <cell r="E104" t="str">
            <v>V1</v>
          </cell>
          <cell r="F104" t="str">
            <v>Prilagodljiv masovno proizveden vložek</v>
          </cell>
          <cell r="G104" t="str">
            <v>Kos</v>
          </cell>
          <cell r="H104">
            <v>6</v>
          </cell>
          <cell r="I104">
            <v>710.07</v>
          </cell>
          <cell r="J104"/>
          <cell r="K104"/>
        </row>
        <row r="105">
          <cell r="A105" t="str">
            <v>40-64</v>
          </cell>
          <cell r="B105" t="str">
            <v>SOFT SKIN AIR TF</v>
          </cell>
          <cell r="C105" t="str">
            <v>Uniprox (Bauerfeind)</v>
          </cell>
          <cell r="D105" t="str">
            <v>STF-*-AIR</v>
          </cell>
          <cell r="E105" t="str">
            <v>V1</v>
          </cell>
          <cell r="F105" t="str">
            <v>Prilagodljiv masovno proizveden vložek</v>
          </cell>
          <cell r="G105" t="str">
            <v>Kos</v>
          </cell>
          <cell r="H105">
            <v>6</v>
          </cell>
          <cell r="I105">
            <v>876.59</v>
          </cell>
          <cell r="J105"/>
          <cell r="K105"/>
        </row>
        <row r="106">
          <cell r="A106" t="str">
            <v>40-65</v>
          </cell>
          <cell r="B106" t="str">
            <v>SOFT SKIN AIR S40</v>
          </cell>
          <cell r="C106" t="str">
            <v>Uniprox (Bauerfeind)</v>
          </cell>
          <cell r="D106" t="str">
            <v>S40-*-AIR</v>
          </cell>
          <cell r="E106" t="str">
            <v>V1</v>
          </cell>
          <cell r="F106" t="str">
            <v>Prilagodljiv masovno proizveden vložek</v>
          </cell>
          <cell r="G106" t="str">
            <v>Kos</v>
          </cell>
          <cell r="H106">
            <v>6</v>
          </cell>
          <cell r="I106">
            <v>731.5</v>
          </cell>
          <cell r="J106"/>
          <cell r="K106"/>
        </row>
        <row r="107">
          <cell r="A107" t="str">
            <v>40-66</v>
          </cell>
          <cell r="B107" t="str">
            <v>SOFT SKIN AIR S40CL</v>
          </cell>
          <cell r="C107" t="str">
            <v>Uniprox (Bauerfeind)</v>
          </cell>
          <cell r="D107" t="str">
            <v>S40CL-*-AIR</v>
          </cell>
          <cell r="E107" t="str">
            <v>V1</v>
          </cell>
          <cell r="F107" t="str">
            <v>Prilagodljiv masovno proizveden vložek</v>
          </cell>
          <cell r="G107" t="str">
            <v>Kos</v>
          </cell>
          <cell r="H107">
            <v>6</v>
          </cell>
          <cell r="I107">
            <v>680.36</v>
          </cell>
          <cell r="J107"/>
          <cell r="K107"/>
        </row>
        <row r="108">
          <cell r="A108" t="str">
            <v>40-116</v>
          </cell>
          <cell r="B108" t="str">
            <v>SOFT SKIN AIR CUSHION W/O UMBRELA SC40</v>
          </cell>
          <cell r="C108" t="str">
            <v>Uniprox (Bauerfeind)</v>
          </cell>
          <cell r="D108" t="str">
            <v>SC40-*-AIR</v>
          </cell>
          <cell r="E108" t="str">
            <v>V1</v>
          </cell>
          <cell r="F108" t="str">
            <v>Prilagodljiv masovno proizveden vložek</v>
          </cell>
          <cell r="G108" t="str">
            <v>Kos</v>
          </cell>
          <cell r="H108">
            <v>6</v>
          </cell>
          <cell r="I108">
            <v>680.36</v>
          </cell>
          <cell r="J108"/>
          <cell r="K108"/>
        </row>
        <row r="109">
          <cell r="A109" t="str">
            <v>40-69</v>
          </cell>
          <cell r="B109" t="str">
            <v>Skeo Pure (TT/BK)</v>
          </cell>
          <cell r="C109" t="str">
            <v>Otto Bock</v>
          </cell>
          <cell r="D109" t="str">
            <v>6Y41=*</v>
          </cell>
          <cell r="E109" t="str">
            <v>V1</v>
          </cell>
          <cell r="F109" t="str">
            <v>Prilagodljiv masovno proizveden vložek</v>
          </cell>
          <cell r="G109" t="str">
            <v>Kos</v>
          </cell>
          <cell r="H109">
            <v>6</v>
          </cell>
          <cell r="I109">
            <v>469.03</v>
          </cell>
          <cell r="J109"/>
          <cell r="K109"/>
        </row>
        <row r="110">
          <cell r="A110" t="str">
            <v>40-70</v>
          </cell>
          <cell r="B110" t="str">
            <v>Custom ShapePlus Replacement Liner</v>
          </cell>
          <cell r="C110" t="str">
            <v>Otto Bock</v>
          </cell>
          <cell r="D110" t="str">
            <v>6Y417</v>
          </cell>
          <cell r="E110" t="str">
            <v>V3</v>
          </cell>
          <cell r="F110" t="str">
            <v>Z industrijskimi postopki po modelu izdelan vložek</v>
          </cell>
          <cell r="G110" t="str">
            <v>Kos</v>
          </cell>
          <cell r="H110">
            <v>6</v>
          </cell>
          <cell r="I110">
            <v>2225.92</v>
          </cell>
          <cell r="J110"/>
          <cell r="K110"/>
        </row>
        <row r="111">
          <cell r="A111" t="str">
            <v>40-71</v>
          </cell>
          <cell r="B111" t="str">
            <v>Skeo (TT/BK)</v>
          </cell>
          <cell r="C111" t="str">
            <v>Otto Bock</v>
          </cell>
          <cell r="D111" t="str">
            <v>6Y42=*</v>
          </cell>
          <cell r="E111" t="str">
            <v>V1</v>
          </cell>
          <cell r="F111" t="str">
            <v>Prilagodljiv masovno proizveden vložek</v>
          </cell>
          <cell r="G111" t="str">
            <v>Kos</v>
          </cell>
          <cell r="H111">
            <v>6</v>
          </cell>
          <cell r="I111">
            <v>447.83</v>
          </cell>
          <cell r="J111"/>
          <cell r="K111"/>
        </row>
        <row r="112">
          <cell r="A112" t="str">
            <v>40-72</v>
          </cell>
          <cell r="B112" t="str">
            <v>Skeo Pure (TT/BK)</v>
          </cell>
          <cell r="C112" t="str">
            <v>Otto Bock</v>
          </cell>
          <cell r="D112" t="str">
            <v>6Y43=*</v>
          </cell>
          <cell r="E112" t="str">
            <v>V1</v>
          </cell>
          <cell r="F112" t="str">
            <v>Prilagodljiv masovno proizveden vložek</v>
          </cell>
          <cell r="G112" t="str">
            <v>Kos</v>
          </cell>
          <cell r="H112">
            <v>6</v>
          </cell>
          <cell r="I112">
            <v>495.53</v>
          </cell>
          <cell r="J112"/>
          <cell r="K112"/>
        </row>
        <row r="113">
          <cell r="A113" t="str">
            <v>40-73</v>
          </cell>
          <cell r="B113" t="str">
            <v>Uneo 3D</v>
          </cell>
          <cell r="C113" t="str">
            <v>Otto Bock</v>
          </cell>
          <cell r="D113" t="str">
            <v>6Y512=*</v>
          </cell>
          <cell r="E113" t="str">
            <v>V1</v>
          </cell>
          <cell r="F113" t="str">
            <v>Prilagodljiv masovno proizveden vložek</v>
          </cell>
          <cell r="G113" t="str">
            <v>Kos</v>
          </cell>
          <cell r="H113">
            <v>6</v>
          </cell>
          <cell r="I113">
            <v>1271.95</v>
          </cell>
          <cell r="J113"/>
          <cell r="K113"/>
        </row>
        <row r="114">
          <cell r="A114" t="str">
            <v>40-74</v>
          </cell>
          <cell r="B114" t="str">
            <v>Uneo 3D</v>
          </cell>
          <cell r="C114" t="str">
            <v>Otto Bock</v>
          </cell>
          <cell r="D114" t="str">
            <v>6Y512=*-F-G</v>
          </cell>
          <cell r="E114" t="str">
            <v>V1</v>
          </cell>
          <cell r="F114" t="str">
            <v>Prilagodljiv masovno proizveden vložek</v>
          </cell>
          <cell r="G114" t="str">
            <v>Kos</v>
          </cell>
          <cell r="H114">
            <v>6</v>
          </cell>
          <cell r="I114">
            <v>1271.95</v>
          </cell>
          <cell r="J114"/>
          <cell r="K114"/>
        </row>
        <row r="115">
          <cell r="A115" t="str">
            <v>40-75</v>
          </cell>
          <cell r="B115" t="str">
            <v>Uneo</v>
          </cell>
          <cell r="C115" t="str">
            <v>Otto Bock</v>
          </cell>
          <cell r="D115" t="str">
            <v>6Y520=*</v>
          </cell>
          <cell r="E115" t="str">
            <v>V1</v>
          </cell>
          <cell r="F115" t="str">
            <v>Prilagodljiv masovno proizveden vložek</v>
          </cell>
          <cell r="G115" t="str">
            <v>Kos</v>
          </cell>
          <cell r="H115">
            <v>6</v>
          </cell>
          <cell r="I115">
            <v>861.22</v>
          </cell>
          <cell r="J115"/>
          <cell r="K115"/>
        </row>
        <row r="116">
          <cell r="A116" t="str">
            <v>40-76</v>
          </cell>
          <cell r="B116" t="str">
            <v>Uneo</v>
          </cell>
          <cell r="C116" t="str">
            <v>Otto Bock</v>
          </cell>
          <cell r="D116" t="str">
            <v>6Y522=*-*</v>
          </cell>
          <cell r="E116" t="str">
            <v>V1</v>
          </cell>
          <cell r="F116" t="str">
            <v>Prilagodljiv masovno proizveden vložek</v>
          </cell>
          <cell r="G116" t="str">
            <v>Kos</v>
          </cell>
          <cell r="H116">
            <v>6</v>
          </cell>
          <cell r="I116">
            <v>834.72</v>
          </cell>
          <cell r="J116"/>
          <cell r="K116"/>
        </row>
        <row r="117">
          <cell r="A117" t="str">
            <v>40-77</v>
          </cell>
          <cell r="B117" t="str">
            <v>Uneo Skinguard</v>
          </cell>
          <cell r="C117" t="str">
            <v>Otto Bock</v>
          </cell>
          <cell r="D117" t="str">
            <v>6Y522=*-G</v>
          </cell>
          <cell r="E117" t="str">
            <v>V1</v>
          </cell>
          <cell r="F117" t="str">
            <v>Prilagodljiv masovno proizveden vložek</v>
          </cell>
          <cell r="G117" t="str">
            <v>Kos</v>
          </cell>
          <cell r="H117">
            <v>6</v>
          </cell>
          <cell r="I117">
            <v>834.72</v>
          </cell>
          <cell r="J117"/>
          <cell r="K117"/>
        </row>
        <row r="118">
          <cell r="A118" t="str">
            <v>40-78</v>
          </cell>
          <cell r="B118" t="str">
            <v>Skeo (TT/BK)</v>
          </cell>
          <cell r="C118" t="str">
            <v>Otto Bock</v>
          </cell>
          <cell r="D118" t="str">
            <v>6Y70=*</v>
          </cell>
          <cell r="E118" t="str">
            <v>V1</v>
          </cell>
          <cell r="F118" t="str">
            <v>Prilagodljiv masovno proizveden vložek</v>
          </cell>
          <cell r="G118" t="str">
            <v>Kos</v>
          </cell>
          <cell r="H118">
            <v>6</v>
          </cell>
          <cell r="I118">
            <v>741.97</v>
          </cell>
          <cell r="J118"/>
          <cell r="K118"/>
        </row>
        <row r="119">
          <cell r="A119" t="str">
            <v>40-79</v>
          </cell>
          <cell r="B119" t="str">
            <v>Silicon Gel Liner,witho.d.Att.Castom mo.</v>
          </cell>
          <cell r="C119" t="str">
            <v>Otto Bock</v>
          </cell>
          <cell r="D119" t="str">
            <v>6Y71=M</v>
          </cell>
          <cell r="E119" t="str">
            <v>V3</v>
          </cell>
          <cell r="F119" t="str">
            <v>Z industrijskimi postopki po modelu izdelan vložek</v>
          </cell>
          <cell r="G119" t="str">
            <v>Kos</v>
          </cell>
          <cell r="H119">
            <v>6</v>
          </cell>
          <cell r="I119">
            <v>1815.19</v>
          </cell>
          <cell r="J119"/>
          <cell r="K119"/>
        </row>
        <row r="120">
          <cell r="A120" t="str">
            <v>40-80</v>
          </cell>
          <cell r="B120" t="str">
            <v>Custom SiliconGel Liner wo.a., wo cap</v>
          </cell>
          <cell r="C120" t="str">
            <v>Otto Bock</v>
          </cell>
          <cell r="D120" t="str">
            <v>6Y71=M-1</v>
          </cell>
          <cell r="E120" t="str">
            <v>V3</v>
          </cell>
          <cell r="F120" t="str">
            <v>Z industrijskimi postopki po modelu izdelan vložek</v>
          </cell>
          <cell r="G120" t="str">
            <v>Kos</v>
          </cell>
          <cell r="H120">
            <v>6</v>
          </cell>
          <cell r="I120">
            <v>1815.19</v>
          </cell>
          <cell r="J120"/>
          <cell r="K120"/>
        </row>
        <row r="121">
          <cell r="A121" t="str">
            <v>40-81</v>
          </cell>
          <cell r="B121" t="str">
            <v>Skeo Skinguard (TT/BK)</v>
          </cell>
          <cell r="C121" t="str">
            <v>Otto Bock</v>
          </cell>
          <cell r="D121" t="str">
            <v>6Y75=*</v>
          </cell>
          <cell r="E121" t="str">
            <v>V1</v>
          </cell>
          <cell r="F121" t="str">
            <v>Prilagodljiv masovno proizveden vložek</v>
          </cell>
          <cell r="G121" t="str">
            <v>Kos</v>
          </cell>
          <cell r="H121">
            <v>6</v>
          </cell>
          <cell r="I121">
            <v>741.97</v>
          </cell>
          <cell r="J121"/>
          <cell r="K121"/>
        </row>
        <row r="122">
          <cell r="A122" t="str">
            <v>40-82</v>
          </cell>
          <cell r="B122" t="str">
            <v>Skeo 3D (TT/BK)</v>
          </cell>
          <cell r="C122" t="str">
            <v>Otto Bock</v>
          </cell>
          <cell r="D122" t="str">
            <v>6Y77=*</v>
          </cell>
          <cell r="E122" t="str">
            <v>V1</v>
          </cell>
          <cell r="F122" t="str">
            <v>Prilagodljiv masovno proizveden vložek</v>
          </cell>
          <cell r="G122" t="str">
            <v>Kos</v>
          </cell>
          <cell r="H122">
            <v>6</v>
          </cell>
          <cell r="I122">
            <v>874.47</v>
          </cell>
          <cell r="J122"/>
          <cell r="K122"/>
        </row>
        <row r="123">
          <cell r="A123" t="str">
            <v>40-83</v>
          </cell>
          <cell r="B123" t="str">
            <v>Skeo (TF/AK)</v>
          </cell>
          <cell r="C123" t="str">
            <v>Otto Bock</v>
          </cell>
          <cell r="D123" t="str">
            <v>6Y80=*</v>
          </cell>
          <cell r="E123" t="str">
            <v>V1</v>
          </cell>
          <cell r="F123" t="str">
            <v>Prilagodljiv masovno proizveden vložek</v>
          </cell>
          <cell r="G123" t="str">
            <v>Kos</v>
          </cell>
          <cell r="H123">
            <v>6</v>
          </cell>
          <cell r="I123">
            <v>993.72</v>
          </cell>
          <cell r="J123"/>
          <cell r="K123"/>
        </row>
        <row r="124">
          <cell r="A124" t="str">
            <v>40-84</v>
          </cell>
          <cell r="B124" t="str">
            <v>Pro Seal</v>
          </cell>
          <cell r="C124" t="str">
            <v>Otto Bock</v>
          </cell>
          <cell r="D124" t="str">
            <v>6Y81=*</v>
          </cell>
          <cell r="E124" t="str">
            <v>V1</v>
          </cell>
          <cell r="F124" t="str">
            <v>Prilagodljiv masovno proizveden vložek</v>
          </cell>
          <cell r="G124" t="str">
            <v>Kos</v>
          </cell>
          <cell r="H124">
            <v>6</v>
          </cell>
          <cell r="I124">
            <v>482.28</v>
          </cell>
          <cell r="J124"/>
          <cell r="K124"/>
        </row>
        <row r="125">
          <cell r="A125" t="str">
            <v>40-85</v>
          </cell>
          <cell r="B125" t="str">
            <v>Skeo Skinguard (TF/AK)</v>
          </cell>
          <cell r="C125" t="str">
            <v>Otto Bock</v>
          </cell>
          <cell r="D125" t="str">
            <v>6Y85=*</v>
          </cell>
          <cell r="E125" t="str">
            <v>V1</v>
          </cell>
          <cell r="F125" t="str">
            <v>Prilagodljiv masovno proizveden vložek</v>
          </cell>
          <cell r="G125" t="str">
            <v>Kos</v>
          </cell>
          <cell r="H125">
            <v>6</v>
          </cell>
          <cell r="I125">
            <v>1033.46</v>
          </cell>
          <cell r="J125"/>
          <cell r="K125"/>
        </row>
        <row r="126">
          <cell r="A126" t="str">
            <v>40-86</v>
          </cell>
          <cell r="B126" t="str">
            <v>Skeo 3D (TF/AK)</v>
          </cell>
          <cell r="C126" t="str">
            <v>Otto Bock</v>
          </cell>
          <cell r="D126" t="str">
            <v>6Y87=*</v>
          </cell>
          <cell r="E126" t="str">
            <v>V1</v>
          </cell>
          <cell r="F126" t="str">
            <v>Prilagodljiv masovno proizveden vložek</v>
          </cell>
          <cell r="G126" t="str">
            <v>Kos</v>
          </cell>
          <cell r="H126">
            <v>6</v>
          </cell>
          <cell r="I126">
            <v>1112.96</v>
          </cell>
          <cell r="J126"/>
          <cell r="K126"/>
        </row>
        <row r="127">
          <cell r="A127" t="str">
            <v>40-87</v>
          </cell>
          <cell r="B127" t="str">
            <v>Skeo 3D (TF/AK)</v>
          </cell>
          <cell r="C127" t="str">
            <v>Otto Bock</v>
          </cell>
          <cell r="D127" t="str">
            <v>6Y88=*</v>
          </cell>
          <cell r="E127" t="str">
            <v>V1</v>
          </cell>
          <cell r="F127" t="str">
            <v>Prilagodljiv masovno proizveden vložek</v>
          </cell>
          <cell r="G127" t="str">
            <v>Kos</v>
          </cell>
          <cell r="H127">
            <v>6</v>
          </cell>
          <cell r="I127">
            <v>1112.96</v>
          </cell>
          <cell r="J127"/>
          <cell r="K127"/>
        </row>
        <row r="128">
          <cell r="A128" t="str">
            <v>40-88</v>
          </cell>
          <cell r="B128" t="str">
            <v xml:space="preserve">Skeo Seal in </v>
          </cell>
          <cell r="C128" t="str">
            <v>Otto Bock</v>
          </cell>
          <cell r="D128" t="str">
            <v>6Y110=*</v>
          </cell>
          <cell r="E128" t="str">
            <v>V1</v>
          </cell>
          <cell r="F128" t="str">
            <v>Prilagodljiv masovno proizveden vložek</v>
          </cell>
          <cell r="G128" t="str">
            <v>Kos</v>
          </cell>
          <cell r="H128">
            <v>6</v>
          </cell>
          <cell r="I128">
            <v>914.22</v>
          </cell>
          <cell r="J128"/>
          <cell r="K128"/>
        </row>
        <row r="129">
          <cell r="A129" t="str">
            <v>40-89</v>
          </cell>
          <cell r="B129" t="str">
            <v>Guardian TT</v>
          </cell>
          <cell r="C129" t="str">
            <v>Neuhof</v>
          </cell>
          <cell r="D129" t="str">
            <v>200D118=* / 119=*</v>
          </cell>
          <cell r="E129" t="str">
            <v>V1</v>
          </cell>
          <cell r="F129" t="str">
            <v>Prilagodljiv masovno proizveden vložek</v>
          </cell>
          <cell r="G129" t="str">
            <v>Kos</v>
          </cell>
          <cell r="H129">
            <v>6</v>
          </cell>
          <cell r="I129">
            <v>351.11</v>
          </cell>
          <cell r="J129"/>
          <cell r="K129"/>
        </row>
        <row r="130">
          <cell r="A130" t="str">
            <v>40-90</v>
          </cell>
          <cell r="B130" t="str">
            <v>Guardian TF</v>
          </cell>
          <cell r="C130" t="str">
            <v>Neuhof</v>
          </cell>
          <cell r="D130" t="str">
            <v>200D127=* / 128=*</v>
          </cell>
          <cell r="E130" t="str">
            <v>V1</v>
          </cell>
          <cell r="F130" t="str">
            <v>Prilagodljiv masovno proizveden vložek</v>
          </cell>
          <cell r="G130" t="str">
            <v>Kos</v>
          </cell>
          <cell r="H130">
            <v>6</v>
          </cell>
          <cell r="I130">
            <v>351.11</v>
          </cell>
          <cell r="J130"/>
          <cell r="K130"/>
        </row>
        <row r="131">
          <cell r="A131" t="str">
            <v>40-91</v>
          </cell>
          <cell r="B131" t="str">
            <v>Transfemoral Liner mit Pinanschluss, 3mm</v>
          </cell>
          <cell r="C131" t="str">
            <v>Neuhof</v>
          </cell>
          <cell r="D131" t="str">
            <v>200D72=*</v>
          </cell>
          <cell r="E131" t="str">
            <v>V1</v>
          </cell>
          <cell r="F131" t="str">
            <v>Prilagodljiv masovno proizveden vložek</v>
          </cell>
          <cell r="G131" t="str">
            <v>Kos</v>
          </cell>
          <cell r="H131">
            <v>12</v>
          </cell>
          <cell r="I131">
            <v>351.11</v>
          </cell>
          <cell r="J131"/>
          <cell r="K131"/>
        </row>
        <row r="132">
          <cell r="A132" t="str">
            <v>40-92</v>
          </cell>
          <cell r="B132" t="str">
            <v>Transfemoral Liner mit Pinanschluss, 6mm</v>
          </cell>
          <cell r="C132" t="str">
            <v>Neuhof</v>
          </cell>
          <cell r="D132" t="str">
            <v>200D73=*</v>
          </cell>
          <cell r="E132" t="str">
            <v>V1</v>
          </cell>
          <cell r="F132" t="str">
            <v>Prilagodljiv masovno proizveden vložek</v>
          </cell>
          <cell r="G132" t="str">
            <v>Kos</v>
          </cell>
          <cell r="H132">
            <v>12</v>
          </cell>
          <cell r="I132">
            <v>351.11</v>
          </cell>
          <cell r="J132"/>
          <cell r="K132"/>
        </row>
        <row r="133">
          <cell r="A133" t="str">
            <v>40-93</v>
          </cell>
          <cell r="B133" t="str">
            <v>SP Liner mit Pinanschluss, 3mm</v>
          </cell>
          <cell r="C133" t="str">
            <v>Neuhof</v>
          </cell>
          <cell r="D133" t="str">
            <v>200D148=*</v>
          </cell>
          <cell r="E133" t="str">
            <v>V1</v>
          </cell>
          <cell r="F133" t="str">
            <v>Prilagodljiv masovno proizveden vložek</v>
          </cell>
          <cell r="G133" t="str">
            <v>Kos</v>
          </cell>
          <cell r="H133">
            <v>12</v>
          </cell>
          <cell r="I133">
            <v>351.11</v>
          </cell>
          <cell r="J133"/>
          <cell r="K133"/>
        </row>
        <row r="134">
          <cell r="A134" t="str">
            <v>40-94</v>
          </cell>
          <cell r="B134" t="str">
            <v>SP Liner mit Pinanschluss, 6mm</v>
          </cell>
          <cell r="C134" t="str">
            <v>Neuhof</v>
          </cell>
          <cell r="D134" t="str">
            <v>200D149=*</v>
          </cell>
          <cell r="E134" t="str">
            <v>V1</v>
          </cell>
          <cell r="F134" t="str">
            <v>Prilagodljiv masovno proizveden vložek</v>
          </cell>
          <cell r="G134" t="str">
            <v>Kos</v>
          </cell>
          <cell r="H134">
            <v>12</v>
          </cell>
          <cell r="I134">
            <v>351.11</v>
          </cell>
          <cell r="J134"/>
          <cell r="K134"/>
        </row>
        <row r="135">
          <cell r="A135" t="str">
            <v>40-95</v>
          </cell>
          <cell r="B135" t="str">
            <v>SP Liner, 3mm</v>
          </cell>
          <cell r="C135" t="str">
            <v>Neuhof</v>
          </cell>
          <cell r="D135" t="str">
            <v>200D150=*</v>
          </cell>
          <cell r="E135" t="str">
            <v>V1</v>
          </cell>
          <cell r="F135" t="str">
            <v>Prilagodljiv masovno proizveden vložek</v>
          </cell>
          <cell r="G135" t="str">
            <v>Kos</v>
          </cell>
          <cell r="H135">
            <v>12</v>
          </cell>
          <cell r="I135">
            <v>351.11</v>
          </cell>
          <cell r="J135"/>
          <cell r="K135"/>
        </row>
        <row r="136">
          <cell r="A136" t="str">
            <v>40-96</v>
          </cell>
          <cell r="B136" t="str">
            <v>SP Liner, 6mm</v>
          </cell>
          <cell r="C136" t="str">
            <v>Neuhof</v>
          </cell>
          <cell r="D136" t="str">
            <v>200D151=*</v>
          </cell>
          <cell r="E136" t="str">
            <v>V1</v>
          </cell>
          <cell r="F136" t="str">
            <v>Prilagodljiv masovno proizveden vložek</v>
          </cell>
          <cell r="G136" t="str">
            <v>Kos</v>
          </cell>
          <cell r="H136">
            <v>12</v>
          </cell>
          <cell r="I136">
            <v>351.11</v>
          </cell>
          <cell r="J136"/>
          <cell r="K136"/>
        </row>
        <row r="137">
          <cell r="A137" t="str">
            <v>40-97</v>
          </cell>
          <cell r="B137" t="str">
            <v>Easyliner mit Pinanschluss, 3mm</v>
          </cell>
          <cell r="C137" t="str">
            <v>Neuhof</v>
          </cell>
          <cell r="D137" t="str">
            <v>200D45=*</v>
          </cell>
          <cell r="E137" t="str">
            <v>V1</v>
          </cell>
          <cell r="F137" t="str">
            <v>Prilagodljiv masovno proizveden vložek</v>
          </cell>
          <cell r="G137" t="str">
            <v>Kos</v>
          </cell>
          <cell r="H137">
            <v>12</v>
          </cell>
          <cell r="I137">
            <v>457.11</v>
          </cell>
          <cell r="J137"/>
          <cell r="K137"/>
        </row>
        <row r="138">
          <cell r="A138" t="str">
            <v>40-98</v>
          </cell>
          <cell r="B138" t="str">
            <v>Easyliner mit Pinanschluss, 6/3mm</v>
          </cell>
          <cell r="C138" t="str">
            <v>Neuhof</v>
          </cell>
          <cell r="D138" t="str">
            <v>200D46=*</v>
          </cell>
          <cell r="E138" t="str">
            <v>V1</v>
          </cell>
          <cell r="F138" t="str">
            <v>Prilagodljiv masovno proizveden vložek</v>
          </cell>
          <cell r="G138" t="str">
            <v>Kos</v>
          </cell>
          <cell r="H138">
            <v>12</v>
          </cell>
          <cell r="I138">
            <v>457.11</v>
          </cell>
          <cell r="J138"/>
          <cell r="K138"/>
        </row>
        <row r="139">
          <cell r="A139" t="str">
            <v>40-99</v>
          </cell>
          <cell r="B139" t="str">
            <v>Easyliner mit Pinanschluss, 6mm</v>
          </cell>
          <cell r="C139" t="str">
            <v>Neuhof</v>
          </cell>
          <cell r="D139" t="str">
            <v>200D47=*</v>
          </cell>
          <cell r="E139" t="str">
            <v>V1</v>
          </cell>
          <cell r="F139" t="str">
            <v>Prilagodljiv masovno proizveden vložek</v>
          </cell>
          <cell r="G139" t="str">
            <v>Kos</v>
          </cell>
          <cell r="H139">
            <v>12</v>
          </cell>
          <cell r="I139">
            <v>457.11</v>
          </cell>
          <cell r="J139"/>
          <cell r="K139"/>
        </row>
        <row r="140">
          <cell r="A140" t="str">
            <v>40-100</v>
          </cell>
          <cell r="B140" t="str">
            <v>Easyliner, 3mm</v>
          </cell>
          <cell r="C140" t="str">
            <v>Neuhof</v>
          </cell>
          <cell r="D140" t="str">
            <v>200D54=*</v>
          </cell>
          <cell r="E140" t="str">
            <v>V1</v>
          </cell>
          <cell r="F140" t="str">
            <v>Prilagodljiv masovno proizveden vložek</v>
          </cell>
          <cell r="G140" t="str">
            <v>Kos</v>
          </cell>
          <cell r="H140">
            <v>12</v>
          </cell>
          <cell r="I140">
            <v>457.11</v>
          </cell>
          <cell r="J140"/>
          <cell r="K140"/>
        </row>
        <row r="141">
          <cell r="A141" t="str">
            <v>40-101</v>
          </cell>
          <cell r="B141" t="str">
            <v>Easyliner, 6/3mm</v>
          </cell>
          <cell r="C141" t="str">
            <v>Neuhof</v>
          </cell>
          <cell r="D141" t="str">
            <v>200D55=*</v>
          </cell>
          <cell r="E141" t="str">
            <v>V1</v>
          </cell>
          <cell r="F141" t="str">
            <v>Prilagodljiv masovno proizveden vložek</v>
          </cell>
          <cell r="G141" t="str">
            <v>Kos</v>
          </cell>
          <cell r="H141">
            <v>12</v>
          </cell>
          <cell r="I141">
            <v>457.11</v>
          </cell>
          <cell r="J141"/>
          <cell r="K141"/>
        </row>
        <row r="142">
          <cell r="A142" t="str">
            <v>40-102</v>
          </cell>
          <cell r="B142" t="str">
            <v>Easyliner, 6mm</v>
          </cell>
          <cell r="C142" t="str">
            <v>Neuhof</v>
          </cell>
          <cell r="D142" t="str">
            <v>200D56=*</v>
          </cell>
          <cell r="E142" t="str">
            <v>V1</v>
          </cell>
          <cell r="F142" t="str">
            <v>Prilagodljiv masovno proizveden vložek</v>
          </cell>
          <cell r="G142" t="str">
            <v>Kos</v>
          </cell>
          <cell r="H142">
            <v>12</v>
          </cell>
          <cell r="I142">
            <v>457.11</v>
          </cell>
          <cell r="J142"/>
          <cell r="K142"/>
        </row>
        <row r="143">
          <cell r="A143" t="str">
            <v>40-103</v>
          </cell>
          <cell r="B143" t="str">
            <v>Easyliner Super Stretch</v>
          </cell>
          <cell r="C143" t="str">
            <v>Neuhof</v>
          </cell>
          <cell r="D143" t="str">
            <v>200D63=*</v>
          </cell>
          <cell r="E143" t="str">
            <v>V1</v>
          </cell>
          <cell r="F143" t="str">
            <v>Prilagodljiv masovno proizveden vložek</v>
          </cell>
          <cell r="G143" t="str">
            <v>Kos</v>
          </cell>
          <cell r="H143">
            <v>6</v>
          </cell>
          <cell r="I143">
            <v>390.86</v>
          </cell>
          <cell r="J143"/>
          <cell r="K143"/>
        </row>
        <row r="144">
          <cell r="A144" t="str">
            <v>40-104</v>
          </cell>
          <cell r="B144" t="str">
            <v>General Purpose Liner mit Pinanschluss, 3mm</v>
          </cell>
          <cell r="C144" t="str">
            <v>Neuhof</v>
          </cell>
          <cell r="D144" t="str">
            <v>200D81=*</v>
          </cell>
          <cell r="E144" t="str">
            <v>V1</v>
          </cell>
          <cell r="F144" t="str">
            <v>Prilagodljiv masovno proizveden vložek</v>
          </cell>
          <cell r="G144" t="str">
            <v>Kos</v>
          </cell>
          <cell r="H144">
            <v>12</v>
          </cell>
          <cell r="I144">
            <v>351.11</v>
          </cell>
          <cell r="J144"/>
          <cell r="K144"/>
        </row>
        <row r="145">
          <cell r="A145" t="str">
            <v>40-105</v>
          </cell>
          <cell r="B145" t="str">
            <v>General Purpose Liner mit Pinanschluss, 6mm</v>
          </cell>
          <cell r="C145" t="str">
            <v>Neuhof</v>
          </cell>
          <cell r="D145" t="str">
            <v>200D82=*</v>
          </cell>
          <cell r="E145" t="str">
            <v>V1</v>
          </cell>
          <cell r="F145" t="str">
            <v>Prilagodljiv masovno proizveden vložek</v>
          </cell>
          <cell r="G145" t="str">
            <v>Kos</v>
          </cell>
          <cell r="H145">
            <v>12</v>
          </cell>
          <cell r="I145">
            <v>351.11</v>
          </cell>
          <cell r="J145"/>
          <cell r="K145"/>
        </row>
        <row r="146">
          <cell r="A146" t="str">
            <v>40-106</v>
          </cell>
          <cell r="B146" t="str">
            <v>General Purpose Liner, 3mm</v>
          </cell>
          <cell r="C146" t="str">
            <v>Neuhof</v>
          </cell>
          <cell r="D146" t="str">
            <v>200D90=*</v>
          </cell>
          <cell r="E146" t="str">
            <v>V1</v>
          </cell>
          <cell r="F146" t="str">
            <v>Prilagodljiv masovno proizveden vložek</v>
          </cell>
          <cell r="G146" t="str">
            <v>Kos</v>
          </cell>
          <cell r="H146">
            <v>12</v>
          </cell>
          <cell r="I146">
            <v>351.11</v>
          </cell>
          <cell r="J146"/>
          <cell r="K146"/>
        </row>
        <row r="147">
          <cell r="A147" t="str">
            <v>40-107</v>
          </cell>
          <cell r="B147" t="str">
            <v>General Purpose Liner, 6mm</v>
          </cell>
          <cell r="C147" t="str">
            <v>Neuhof</v>
          </cell>
          <cell r="D147" t="str">
            <v>200D91=*</v>
          </cell>
          <cell r="E147" t="str">
            <v>V1</v>
          </cell>
          <cell r="F147" t="str">
            <v>Prilagodljiv masovno proizveden vložek</v>
          </cell>
          <cell r="G147" t="str">
            <v>Kos</v>
          </cell>
          <cell r="H147">
            <v>12</v>
          </cell>
          <cell r="I147">
            <v>351.11</v>
          </cell>
          <cell r="J147"/>
          <cell r="K147"/>
        </row>
        <row r="148">
          <cell r="A148" t="str">
            <v>40-108</v>
          </cell>
          <cell r="B148" t="str">
            <v>Silcare Breathe Cushion</v>
          </cell>
          <cell r="C148" t="str">
            <v>Blatchford</v>
          </cell>
          <cell r="D148" t="str">
            <v>SB  TT  CP</v>
          </cell>
          <cell r="E148" t="str">
            <v>V1</v>
          </cell>
          <cell r="F148" t="str">
            <v>Prilagodljiv masovno proizveden vložek</v>
          </cell>
          <cell r="G148" t="str">
            <v>Kos</v>
          </cell>
          <cell r="H148">
            <v>6</v>
          </cell>
          <cell r="I148">
            <v>755.52</v>
          </cell>
          <cell r="J148"/>
          <cell r="K148"/>
        </row>
        <row r="149">
          <cell r="A149" t="str">
            <v>40-109</v>
          </cell>
          <cell r="B149" t="str">
            <v>Silcare Breathe Locking</v>
          </cell>
          <cell r="C149" t="str">
            <v>Blatchford</v>
          </cell>
          <cell r="D149" t="str">
            <v>SB  TT  LP</v>
          </cell>
          <cell r="E149" t="str">
            <v>V1</v>
          </cell>
          <cell r="F149" t="str">
            <v>Prilagodljiv masovno proizveden vložek</v>
          </cell>
          <cell r="G149" t="str">
            <v>Kos</v>
          </cell>
          <cell r="H149">
            <v>6</v>
          </cell>
          <cell r="I149">
            <v>755.52</v>
          </cell>
          <cell r="J149"/>
          <cell r="K149"/>
        </row>
        <row r="150">
          <cell r="A150" t="str">
            <v>40-110</v>
          </cell>
          <cell r="B150" t="str">
            <v>Alpha Hybrid Cushion Liner</v>
          </cell>
          <cell r="C150" t="str">
            <v>WillowWood</v>
          </cell>
          <cell r="D150" t="str">
            <v>H35</v>
          </cell>
          <cell r="E150" t="str">
            <v>V1</v>
          </cell>
          <cell r="F150" t="str">
            <v>Prilagodljiv masovno proizveden vložek</v>
          </cell>
          <cell r="G150" t="str">
            <v>Kos</v>
          </cell>
          <cell r="H150">
            <v>12</v>
          </cell>
          <cell r="I150">
            <v>662.43</v>
          </cell>
          <cell r="J150"/>
          <cell r="K150"/>
        </row>
        <row r="151">
          <cell r="A151" t="str">
            <v>40-111</v>
          </cell>
          <cell r="B151" t="str">
            <v>Alpha Hybrid Locking Liner</v>
          </cell>
          <cell r="C151" t="str">
            <v>WillowWood</v>
          </cell>
          <cell r="D151" t="str">
            <v>H35</v>
          </cell>
          <cell r="E151" t="str">
            <v>V1</v>
          </cell>
          <cell r="F151" t="str">
            <v>Prilagodljiv masovno proizveden vložek</v>
          </cell>
          <cell r="G151" t="str">
            <v>Kos</v>
          </cell>
          <cell r="H151">
            <v>12</v>
          </cell>
          <cell r="I151">
            <v>662.43</v>
          </cell>
          <cell r="J151"/>
          <cell r="K151"/>
        </row>
        <row r="152">
          <cell r="A152" t="str">
            <v>40-112</v>
          </cell>
          <cell r="B152" t="str">
            <v>ICEROSS DISTAL CUP</v>
          </cell>
          <cell r="C152" t="str">
            <v>Ossur</v>
          </cell>
          <cell r="D152" t="str">
            <v>I-3000*</v>
          </cell>
          <cell r="E152" t="str">
            <v>V5</v>
          </cell>
          <cell r="F152" t="str">
            <v>Distalna kapa</v>
          </cell>
          <cell r="G152" t="str">
            <v>Kos</v>
          </cell>
          <cell r="H152">
            <v>12</v>
          </cell>
          <cell r="I152">
            <v>158.41999999999999</v>
          </cell>
          <cell r="J152"/>
          <cell r="K152"/>
        </row>
        <row r="153">
          <cell r="A153" t="str">
            <v>40-113</v>
          </cell>
          <cell r="B153" t="str">
            <v>ICEROSS PAD</v>
          </cell>
          <cell r="C153" t="str">
            <v>Ossur</v>
          </cell>
          <cell r="D153" t="str">
            <v>I-6103*</v>
          </cell>
          <cell r="E153" t="str">
            <v>V6</v>
          </cell>
          <cell r="F153" t="str">
            <v>Podložna blazinica</v>
          </cell>
          <cell r="G153" t="str">
            <v>Kos</v>
          </cell>
          <cell r="H153">
            <v>6</v>
          </cell>
          <cell r="I153">
            <v>42.72</v>
          </cell>
          <cell r="J153"/>
          <cell r="K153"/>
        </row>
        <row r="154">
          <cell r="A154" t="str">
            <v>40-01</v>
          </cell>
          <cell r="B154" t="str">
            <v>4Seal Classic- Standard</v>
          </cell>
          <cell r="C154" t="str">
            <v>Ossur</v>
          </cell>
          <cell r="D154" t="str">
            <v>M8917*</v>
          </cell>
          <cell r="E154" t="str">
            <v>V1</v>
          </cell>
          <cell r="F154" t="str">
            <v>Prilagodljiv masovno proizveden vložek</v>
          </cell>
          <cell r="G154" t="str">
            <v>Kos</v>
          </cell>
          <cell r="H154">
            <v>6</v>
          </cell>
          <cell r="I154">
            <v>870.08</v>
          </cell>
          <cell r="J154"/>
          <cell r="K154"/>
        </row>
        <row r="155">
          <cell r="A155" t="str">
            <v>40-02</v>
          </cell>
          <cell r="B155" t="str">
            <v>4Seal Classic- Conical</v>
          </cell>
          <cell r="C155" t="str">
            <v>Ossur</v>
          </cell>
          <cell r="D155" t="str">
            <v>M8918*</v>
          </cell>
          <cell r="E155" t="str">
            <v>V1</v>
          </cell>
          <cell r="F155" t="str">
            <v>Prilagodljiv masovno proizveden vložek</v>
          </cell>
          <cell r="G155" t="str">
            <v>Kos</v>
          </cell>
          <cell r="H155">
            <v>6</v>
          </cell>
          <cell r="I155">
            <v>1133.02</v>
          </cell>
          <cell r="J155"/>
          <cell r="K155"/>
        </row>
        <row r="156">
          <cell r="A156" t="str">
            <v>40-117</v>
          </cell>
          <cell r="B156" t="str">
            <v>SoftskinAir SPORT</v>
          </cell>
          <cell r="C156" t="str">
            <v>Uniprox (Bauerfeind)</v>
          </cell>
          <cell r="D156" t="str">
            <v>Sport-*-Air</v>
          </cell>
          <cell r="E156" t="str">
            <v>V1</v>
          </cell>
          <cell r="F156" t="str">
            <v>Prilagodljiv masovno proizveden vložek</v>
          </cell>
          <cell r="G156" t="str">
            <v>Kos</v>
          </cell>
          <cell r="H156">
            <v>6</v>
          </cell>
          <cell r="I156">
            <v>1168.8</v>
          </cell>
          <cell r="J156"/>
          <cell r="K156"/>
        </row>
        <row r="157">
          <cell r="A157" t="str">
            <v>40-118</v>
          </cell>
          <cell r="B157" t="str">
            <v>SoftskinAir 2L</v>
          </cell>
          <cell r="C157" t="str">
            <v>Uniprox (Bauerfeind)</v>
          </cell>
          <cell r="D157" t="str">
            <v>S-2L-*-Air</v>
          </cell>
          <cell r="E157" t="str">
            <v>V1</v>
          </cell>
          <cell r="F157" t="str">
            <v>Prilagodljiv masovno proizveden vložek</v>
          </cell>
          <cell r="G157" t="str">
            <v>Kos</v>
          </cell>
          <cell r="H157">
            <v>6</v>
          </cell>
          <cell r="I157">
            <v>939.38</v>
          </cell>
          <cell r="J157"/>
          <cell r="K157"/>
        </row>
        <row r="158">
          <cell r="A158" t="str">
            <v>40-119</v>
          </cell>
          <cell r="B158" t="str">
            <v>SoftskinAir S30CL</v>
          </cell>
          <cell r="C158" t="str">
            <v>Uniprox (Bauerfeind)</v>
          </cell>
          <cell r="D158" t="str">
            <v>S30CL-*-AIR</v>
          </cell>
          <cell r="E158" t="str">
            <v>V1</v>
          </cell>
          <cell r="F158" t="str">
            <v>Prilagodljiv masovno proizveden vložek</v>
          </cell>
          <cell r="G158" t="str">
            <v>Kos</v>
          </cell>
          <cell r="H158">
            <v>6</v>
          </cell>
          <cell r="I158">
            <v>722.04</v>
          </cell>
          <cell r="J158"/>
          <cell r="K158"/>
        </row>
        <row r="159">
          <cell r="A159" t="str">
            <v>40-120</v>
          </cell>
          <cell r="B159" t="str">
            <v>SoftskinAir SC30</v>
          </cell>
          <cell r="C159" t="str">
            <v>Uniprox (Bauerfeind)</v>
          </cell>
          <cell r="D159" t="str">
            <v>SC30-*-AIR</v>
          </cell>
          <cell r="E159" t="str">
            <v>V1</v>
          </cell>
          <cell r="F159" t="str">
            <v>Prilagodljiv masovno proizveden vložek</v>
          </cell>
          <cell r="G159" t="str">
            <v>kos</v>
          </cell>
          <cell r="H159">
            <v>6</v>
          </cell>
          <cell r="I159">
            <v>722.04</v>
          </cell>
          <cell r="J159"/>
          <cell r="K159"/>
        </row>
        <row r="160">
          <cell r="A160" t="str">
            <v>40-125</v>
          </cell>
          <cell r="B160" t="str">
            <v>Uneo Skinguard</v>
          </cell>
          <cell r="C160" t="str">
            <v>Otto Bock</v>
          </cell>
          <cell r="D160" t="str">
            <v>6Y523*</v>
          </cell>
          <cell r="E160" t="str">
            <v>V1</v>
          </cell>
          <cell r="F160" t="str">
            <v>Prilagodljiv masovno proizveden vložek</v>
          </cell>
          <cell r="G160" t="str">
            <v>Kos</v>
          </cell>
          <cell r="H160">
            <v>6</v>
          </cell>
          <cell r="I160">
            <v>905.08</v>
          </cell>
          <cell r="J160"/>
          <cell r="K160"/>
        </row>
        <row r="161">
          <cell r="A161" t="str">
            <v>40-126</v>
          </cell>
          <cell r="B161" t="str">
            <v>Skeo Unique BK - NEW</v>
          </cell>
          <cell r="C161" t="str">
            <v>Otto Bock</v>
          </cell>
          <cell r="D161" t="str">
            <v>6Y700</v>
          </cell>
          <cell r="E161" t="str">
            <v>V3</v>
          </cell>
          <cell r="F161" t="str">
            <v>Z industrijskimi postopki po modelu izdelan vložek</v>
          </cell>
          <cell r="G161" t="str">
            <v>Kos</v>
          </cell>
          <cell r="H161">
            <v>6</v>
          </cell>
          <cell r="I161">
            <v>2225.92</v>
          </cell>
          <cell r="J161"/>
          <cell r="K161"/>
        </row>
        <row r="162">
          <cell r="A162" t="str">
            <v>40-127</v>
          </cell>
          <cell r="B162" t="str">
            <v>Smart Seal Liner Transtibial, 3mm</v>
          </cell>
          <cell r="C162" t="str">
            <v>Neuhof</v>
          </cell>
          <cell r="D162" t="str">
            <v>200D180=*</v>
          </cell>
          <cell r="E162" t="str">
            <v>V1</v>
          </cell>
          <cell r="F162" t="str">
            <v>Prilagodljiv masovno proizveden vložek</v>
          </cell>
          <cell r="G162" t="str">
            <v>Kos</v>
          </cell>
          <cell r="H162">
            <v>12</v>
          </cell>
          <cell r="I162">
            <v>578.03</v>
          </cell>
          <cell r="J162"/>
          <cell r="K162"/>
        </row>
        <row r="163">
          <cell r="A163" t="str">
            <v>40-128</v>
          </cell>
          <cell r="B163" t="str">
            <v>Smart Seal Liner Transtibial, 6mm</v>
          </cell>
          <cell r="C163" t="str">
            <v>Neuhof</v>
          </cell>
          <cell r="D163" t="str">
            <v>200D181=*</v>
          </cell>
          <cell r="E163" t="str">
            <v>V1</v>
          </cell>
          <cell r="F163" t="str">
            <v>Prilagodljiv masovno proizveden vložek</v>
          </cell>
          <cell r="G163" t="str">
            <v>Kos</v>
          </cell>
          <cell r="H163">
            <v>12</v>
          </cell>
          <cell r="I163">
            <v>578.03</v>
          </cell>
          <cell r="J163"/>
          <cell r="K163"/>
        </row>
        <row r="164">
          <cell r="A164" t="str">
            <v>06 24 42</v>
          </cell>
          <cell r="B164" t="str">
            <v>Suspenzijske komponente za proteze spodnjih udov</v>
          </cell>
          <cell r="C164"/>
          <cell r="D164"/>
          <cell r="E164"/>
          <cell r="F164"/>
          <cell r="G164"/>
          <cell r="H164"/>
          <cell r="I164" t="str">
            <v>x</v>
          </cell>
          <cell r="J164"/>
          <cell r="K164"/>
        </row>
        <row r="165">
          <cell r="A165" t="str">
            <v>42-1</v>
          </cell>
          <cell r="B165" t="str">
            <v>Suspenzija z zapenjalnim trakom</v>
          </cell>
          <cell r="C165" t="str">
            <v>URI Soča</v>
          </cell>
          <cell r="D165" t="str">
            <v>P0041</v>
          </cell>
          <cell r="E165" t="str">
            <v>S1</v>
          </cell>
          <cell r="F165" t="str">
            <v>Suspenzija z zapenjalnim trakom</v>
          </cell>
          <cell r="G165" t="str">
            <v>Kos</v>
          </cell>
          <cell r="H165">
            <v>1</v>
          </cell>
          <cell r="I165">
            <v>62.19</v>
          </cell>
          <cell r="J165"/>
          <cell r="K165"/>
        </row>
        <row r="166">
          <cell r="A166" t="str">
            <v>42-2</v>
          </cell>
          <cell r="B166" t="str">
            <v>Suspenzija z manšeto</v>
          </cell>
          <cell r="C166" t="str">
            <v>URI Soča</v>
          </cell>
          <cell r="D166" t="str">
            <v>P0042</v>
          </cell>
          <cell r="E166" t="str">
            <v>S2</v>
          </cell>
          <cell r="F166" t="str">
            <v>Suspenzija z manšeto</v>
          </cell>
          <cell r="G166" t="str">
            <v>Kos</v>
          </cell>
          <cell r="H166">
            <v>1</v>
          </cell>
          <cell r="I166">
            <v>123.93</v>
          </cell>
          <cell r="J166"/>
          <cell r="K166"/>
        </row>
        <row r="167">
          <cell r="A167" t="str">
            <v>42-3</v>
          </cell>
          <cell r="B167" t="str">
            <v>Suspenzija z nadkolenskim  strokom</v>
          </cell>
          <cell r="C167" t="str">
            <v>URI Soča</v>
          </cell>
          <cell r="D167" t="str">
            <v>P0043</v>
          </cell>
          <cell r="E167" t="str">
            <v>S3</v>
          </cell>
          <cell r="F167" t="str">
            <v>Suspenzija z nadkolenskim  strokom</v>
          </cell>
          <cell r="G167" t="str">
            <v>Kos</v>
          </cell>
          <cell r="H167">
            <v>1</v>
          </cell>
          <cell r="I167">
            <v>2011.79</v>
          </cell>
          <cell r="J167"/>
          <cell r="K167"/>
        </row>
        <row r="168">
          <cell r="A168" t="str">
            <v>42-4</v>
          </cell>
          <cell r="B168" t="str">
            <v>Suspenzija s trakovi</v>
          </cell>
          <cell r="C168" t="str">
            <v>URI Soča</v>
          </cell>
          <cell r="D168" t="str">
            <v>P0044</v>
          </cell>
          <cell r="E168" t="str">
            <v>S4</v>
          </cell>
          <cell r="F168" t="str">
            <v>Suspenzija s trakovi</v>
          </cell>
          <cell r="G168" t="str">
            <v>Kos</v>
          </cell>
          <cell r="H168">
            <v>1</v>
          </cell>
          <cell r="I168">
            <v>76.52</v>
          </cell>
          <cell r="J168"/>
          <cell r="K168"/>
        </row>
        <row r="169">
          <cell r="A169" t="str">
            <v>42-5</v>
          </cell>
          <cell r="B169" t="str">
            <v xml:space="preserve">Suspenzija z ramenskim pasom (nosilko) </v>
          </cell>
          <cell r="C169" t="str">
            <v>URI Soča</v>
          </cell>
          <cell r="D169" t="str">
            <v>P0045</v>
          </cell>
          <cell r="E169" t="str">
            <v>S5</v>
          </cell>
          <cell r="F169" t="str">
            <v xml:space="preserve">Suspenzija z ramenskim pasom (nosilko) </v>
          </cell>
          <cell r="G169" t="str">
            <v>Kos</v>
          </cell>
          <cell r="H169">
            <v>1</v>
          </cell>
          <cell r="I169">
            <v>217.55</v>
          </cell>
          <cell r="J169"/>
          <cell r="K169"/>
        </row>
        <row r="170">
          <cell r="A170" t="str">
            <v>42-6</v>
          </cell>
          <cell r="B170" t="str">
            <v xml:space="preserve">Suspenzija z medeničnim pasom </v>
          </cell>
          <cell r="C170" t="str">
            <v>URI Soča</v>
          </cell>
          <cell r="D170" t="str">
            <v>P0046</v>
          </cell>
          <cell r="E170" t="str">
            <v>S6</v>
          </cell>
          <cell r="F170" t="str">
            <v xml:space="preserve">Suspenzija z medeničnim pasom </v>
          </cell>
          <cell r="G170" t="str">
            <v>Kos</v>
          </cell>
          <cell r="H170">
            <v>1</v>
          </cell>
          <cell r="I170">
            <v>190.16</v>
          </cell>
          <cell r="J170"/>
          <cell r="K170"/>
        </row>
        <row r="171">
          <cell r="A171" t="str">
            <v>42-7</v>
          </cell>
          <cell r="B171" t="str">
            <v>Suspenzija z medeničnim pasom s kolčnim sklepom</v>
          </cell>
          <cell r="C171" t="str">
            <v>URI Soča</v>
          </cell>
          <cell r="D171" t="str">
            <v>P0047</v>
          </cell>
          <cell r="E171" t="str">
            <v>S7</v>
          </cell>
          <cell r="F171" t="str">
            <v>Suspenzija z medeničnim pasom s kolčnim sklepom</v>
          </cell>
          <cell r="G171" t="str">
            <v>Kos</v>
          </cell>
          <cell r="H171">
            <v>1</v>
          </cell>
          <cell r="I171">
            <v>601.03</v>
          </cell>
          <cell r="J171"/>
          <cell r="K171"/>
        </row>
        <row r="172">
          <cell r="A172" t="str">
            <v>42-15</v>
          </cell>
          <cell r="B172" t="str">
            <v>Two-Directional Rubber Knee Cap</v>
          </cell>
          <cell r="C172" t="str">
            <v>Otto Bock</v>
          </cell>
          <cell r="D172" t="str">
            <v>452K7=*</v>
          </cell>
          <cell r="E172" t="str">
            <v>S8</v>
          </cell>
          <cell r="F172" t="str">
            <v>Kolenčnik za suspenzijo</v>
          </cell>
          <cell r="G172" t="str">
            <v>Kos</v>
          </cell>
          <cell r="H172">
            <v>3</v>
          </cell>
          <cell r="I172">
            <v>41.73</v>
          </cell>
          <cell r="J172"/>
          <cell r="K172"/>
        </row>
        <row r="173">
          <cell r="A173" t="str">
            <v>42-16</v>
          </cell>
          <cell r="B173" t="str">
            <v>TF Suspension Belt</v>
          </cell>
          <cell r="C173" t="str">
            <v>Otto Bock</v>
          </cell>
          <cell r="D173" t="str">
            <v>21B37=*</v>
          </cell>
          <cell r="E173" t="str">
            <v>S19</v>
          </cell>
          <cell r="F173" t="str">
            <v>Elastična suspenzija za nadkolensko protezo</v>
          </cell>
          <cell r="G173" t="str">
            <v>Kos</v>
          </cell>
          <cell r="H173">
            <v>6</v>
          </cell>
          <cell r="I173">
            <v>221.4</v>
          </cell>
          <cell r="J173"/>
          <cell r="K173"/>
        </row>
        <row r="174">
          <cell r="A174" t="str">
            <v>42-17</v>
          </cell>
          <cell r="B174" t="str">
            <v>Derma Seal Gel Sock</v>
          </cell>
          <cell r="C174" t="str">
            <v>Otto Bock</v>
          </cell>
          <cell r="D174" t="str">
            <v>453D7=*</v>
          </cell>
          <cell r="E174" t="str">
            <v>S18</v>
          </cell>
          <cell r="F174" t="str">
            <v>Navleka za krn spodnjega uda z gelom</v>
          </cell>
          <cell r="G174" t="str">
            <v>Kos</v>
          </cell>
          <cell r="H174">
            <v>3</v>
          </cell>
          <cell r="I174">
            <v>72.069999999999993</v>
          </cell>
          <cell r="J174"/>
          <cell r="K174"/>
        </row>
        <row r="175">
          <cell r="A175" t="str">
            <v>42-20</v>
          </cell>
          <cell r="B175" t="str">
            <v>ILLIAC CREST STABILIZER</v>
          </cell>
          <cell r="C175" t="str">
            <v>Martin Bionics</v>
          </cell>
          <cell r="D175" t="str">
            <v>ILLIAC CREST STABILIZER</v>
          </cell>
          <cell r="E175" t="str">
            <v>S21</v>
          </cell>
          <cell r="F175" t="str">
            <v>Zapenijalni mehanizem za košaro</v>
          </cell>
          <cell r="G175" t="str">
            <v>Kos</v>
          </cell>
          <cell r="H175">
            <v>6</v>
          </cell>
          <cell r="I175">
            <v>1358.41</v>
          </cell>
          <cell r="J175"/>
          <cell r="K175"/>
        </row>
        <row r="176">
          <cell r="A176" t="str">
            <v>42-21</v>
          </cell>
          <cell r="B176" t="str">
            <v>Delrin KISS Kit</v>
          </cell>
          <cell r="C176" t="str">
            <v>Otto Bock</v>
          </cell>
          <cell r="D176" t="str">
            <v>4R160=1</v>
          </cell>
          <cell r="E176" t="str">
            <v>S11</v>
          </cell>
          <cell r="F176" t="str">
            <v>Suspenzija s KISS sistemom</v>
          </cell>
          <cell r="G176" t="str">
            <v>Kos</v>
          </cell>
          <cell r="H176">
            <v>24</v>
          </cell>
          <cell r="I176">
            <v>422.93</v>
          </cell>
          <cell r="J176"/>
          <cell r="K176"/>
        </row>
        <row r="177">
          <cell r="A177" t="str">
            <v>42-22</v>
          </cell>
          <cell r="B177" t="str">
            <v>4-Hole Endoskeletal KISS Kit</v>
          </cell>
          <cell r="C177" t="str">
            <v>Otto Bock</v>
          </cell>
          <cell r="D177" t="str">
            <v>4R160=2</v>
          </cell>
          <cell r="E177" t="str">
            <v>S11</v>
          </cell>
          <cell r="F177" t="str">
            <v>Suspenzija s KISS sistemom</v>
          </cell>
          <cell r="G177" t="str">
            <v>Kos</v>
          </cell>
          <cell r="H177">
            <v>24</v>
          </cell>
          <cell r="I177">
            <v>444.13</v>
          </cell>
          <cell r="J177"/>
          <cell r="K177"/>
        </row>
        <row r="178">
          <cell r="A178" t="str">
            <v>42-23</v>
          </cell>
          <cell r="B178" t="str">
            <v>Derma ProFlex sealing sleeve</v>
          </cell>
          <cell r="C178" t="str">
            <v>Otto Bock</v>
          </cell>
          <cell r="D178" t="str">
            <v>453A3=*</v>
          </cell>
          <cell r="E178" t="str">
            <v>S8</v>
          </cell>
          <cell r="F178" t="str">
            <v>Kolenčnik za suspenzijo</v>
          </cell>
          <cell r="G178" t="str">
            <v>Kos</v>
          </cell>
          <cell r="H178">
            <v>1</v>
          </cell>
          <cell r="I178">
            <v>113.28</v>
          </cell>
          <cell r="J178"/>
          <cell r="K178"/>
        </row>
        <row r="179">
          <cell r="A179" t="str">
            <v>42-24</v>
          </cell>
          <cell r="B179" t="str">
            <v>Derma  Protection Knee Comfort sealing sleeve</v>
          </cell>
          <cell r="C179" t="str">
            <v>Otto Bock</v>
          </cell>
          <cell r="D179" t="str">
            <v>453A2=*</v>
          </cell>
          <cell r="E179" t="str">
            <v>S8</v>
          </cell>
          <cell r="F179" t="str">
            <v>Kolenčnik za suspenzijo</v>
          </cell>
          <cell r="G179" t="str">
            <v>Kos</v>
          </cell>
          <cell r="H179">
            <v>1</v>
          </cell>
          <cell r="I179">
            <v>93.68</v>
          </cell>
          <cell r="J179"/>
          <cell r="K179"/>
        </row>
        <row r="180">
          <cell r="A180" t="str">
            <v>42-56</v>
          </cell>
          <cell r="B180" t="str">
            <v>Derma ProFlex sealing sleeve Short</v>
          </cell>
          <cell r="C180" t="str">
            <v>Otto Bock</v>
          </cell>
          <cell r="D180" t="str">
            <v>453A4=*</v>
          </cell>
          <cell r="E180" t="str">
            <v>S8</v>
          </cell>
          <cell r="F180" t="str">
            <v>Kolenčnik za suspenzijo</v>
          </cell>
          <cell r="G180" t="str">
            <v>Kos</v>
          </cell>
          <cell r="H180">
            <v>1</v>
          </cell>
          <cell r="I180">
            <v>113.28</v>
          </cell>
          <cell r="J180"/>
          <cell r="K180"/>
        </row>
        <row r="181">
          <cell r="A181" t="str">
            <v>42-57</v>
          </cell>
          <cell r="B181" t="str">
            <v>ProFlex Plus sealing sleeve Short</v>
          </cell>
          <cell r="C181" t="str">
            <v>Otto Bock</v>
          </cell>
          <cell r="D181" t="str">
            <v>453A40=*</v>
          </cell>
          <cell r="E181" t="str">
            <v>S8</v>
          </cell>
          <cell r="F181" t="str">
            <v>Kolenčnik za suspenzijo</v>
          </cell>
          <cell r="G181" t="str">
            <v>Kos</v>
          </cell>
          <cell r="H181">
            <v>1</v>
          </cell>
          <cell r="I181">
            <v>151.04</v>
          </cell>
          <cell r="J181"/>
          <cell r="K181"/>
        </row>
        <row r="182">
          <cell r="A182" t="str">
            <v>42-58</v>
          </cell>
          <cell r="B182" t="str">
            <v>ProFlex Plus sealing sleeve Regular</v>
          </cell>
          <cell r="C182" t="str">
            <v>Otto Bock</v>
          </cell>
          <cell r="D182" t="str">
            <v>453A30=*</v>
          </cell>
          <cell r="E182" t="str">
            <v>S8</v>
          </cell>
          <cell r="F182" t="str">
            <v>Kolenčnik za suspenzijo</v>
          </cell>
          <cell r="G182" t="str">
            <v>Kos</v>
          </cell>
          <cell r="H182">
            <v>1</v>
          </cell>
          <cell r="I182">
            <v>151.04</v>
          </cell>
          <cell r="J182"/>
          <cell r="K182"/>
        </row>
        <row r="183">
          <cell r="A183" t="str">
            <v>42-25</v>
          </cell>
          <cell r="B183" t="str">
            <v>Alpha Hybrid® Kniekappe</v>
          </cell>
          <cell r="C183" t="str">
            <v>WillowWood</v>
          </cell>
          <cell r="D183" t="str">
            <v>WW.ALS-54B</v>
          </cell>
          <cell r="E183" t="str">
            <v>S8</v>
          </cell>
          <cell r="F183" t="str">
            <v>Kolenčnik za suspenzijo</v>
          </cell>
          <cell r="G183" t="str">
            <v>Kos</v>
          </cell>
          <cell r="H183">
            <v>12</v>
          </cell>
          <cell r="I183">
            <v>208.52</v>
          </cell>
          <cell r="J183"/>
          <cell r="K183"/>
        </row>
        <row r="184">
          <cell r="A184" t="str">
            <v>42-26</v>
          </cell>
          <cell r="B184" t="str">
            <v>Shuttle Lock</v>
          </cell>
          <cell r="C184" t="str">
            <v>Otto Bock</v>
          </cell>
          <cell r="D184" t="str">
            <v>6A20=*</v>
          </cell>
          <cell r="E184" t="str">
            <v>S10</v>
          </cell>
          <cell r="F184" t="str">
            <v>Suspenzija z zaklepnim mehanizmom</v>
          </cell>
          <cell r="G184" t="str">
            <v>Kos</v>
          </cell>
          <cell r="H184">
            <v>24</v>
          </cell>
          <cell r="I184">
            <v>514.35</v>
          </cell>
          <cell r="J184"/>
          <cell r="K184"/>
        </row>
        <row r="185">
          <cell r="A185" t="str">
            <v>42-27</v>
          </cell>
          <cell r="B185" t="str">
            <v>Shuttle Lock for O.B. Conventional Liner</v>
          </cell>
          <cell r="C185" t="str">
            <v>Otto Bock</v>
          </cell>
          <cell r="D185" t="str">
            <v>6A30=10N</v>
          </cell>
          <cell r="E185" t="str">
            <v>S10</v>
          </cell>
          <cell r="F185" t="str">
            <v>Suspenzija z zaklepnim mehanizmom</v>
          </cell>
          <cell r="G185" t="str">
            <v>Kos</v>
          </cell>
          <cell r="H185">
            <v>24</v>
          </cell>
          <cell r="I185">
            <v>420.28</v>
          </cell>
          <cell r="J185"/>
          <cell r="K185"/>
        </row>
        <row r="186">
          <cell r="A186" t="str">
            <v>42-28</v>
          </cell>
          <cell r="B186" t="str">
            <v>Shuttle Lock with Plastic Housing</v>
          </cell>
          <cell r="C186" t="str">
            <v>Otto Bock</v>
          </cell>
          <cell r="D186" t="str">
            <v>6A30=20N</v>
          </cell>
          <cell r="E186" t="str">
            <v>S10</v>
          </cell>
          <cell r="F186" t="str">
            <v>Suspenzija z zaklepnim mehanizmom</v>
          </cell>
          <cell r="G186" t="str">
            <v>Kos</v>
          </cell>
          <cell r="H186">
            <v>24</v>
          </cell>
          <cell r="I186">
            <v>456.05</v>
          </cell>
          <cell r="J186"/>
          <cell r="K186"/>
        </row>
        <row r="187">
          <cell r="A187" t="str">
            <v>42-52</v>
          </cell>
          <cell r="B187" t="str">
            <v>ICEROSS® Sleeve</v>
          </cell>
          <cell r="C187" t="str">
            <v>Ossur</v>
          </cell>
          <cell r="D187" t="str">
            <v>F-2011*</v>
          </cell>
          <cell r="E187" t="str">
            <v>S8</v>
          </cell>
          <cell r="F187" t="str">
            <v>Kolenčnik za suspenzijo</v>
          </cell>
          <cell r="G187" t="str">
            <v>Kos</v>
          </cell>
          <cell r="H187">
            <v>1</v>
          </cell>
          <cell r="I187">
            <v>226.79</v>
          </cell>
          <cell r="J187"/>
          <cell r="K187"/>
        </row>
        <row r="188">
          <cell r="A188" t="str">
            <v>42-29</v>
          </cell>
          <cell r="B188" t="str">
            <v>ICELOCK® 300 SERIES</v>
          </cell>
          <cell r="C188" t="str">
            <v>Ossur</v>
          </cell>
          <cell r="D188" t="str">
            <v>L-331001</v>
          </cell>
          <cell r="E188" t="str">
            <v>S12</v>
          </cell>
          <cell r="F188" t="str">
            <v>Suspenzija z zaklepnim mehanizmom z vrvico</v>
          </cell>
          <cell r="G188" t="str">
            <v>Kos</v>
          </cell>
          <cell r="H188">
            <v>12</v>
          </cell>
          <cell r="I188">
            <v>204.11</v>
          </cell>
          <cell r="J188"/>
          <cell r="K188"/>
        </row>
        <row r="189">
          <cell r="A189" t="str">
            <v>42-30</v>
          </cell>
          <cell r="B189" t="str">
            <v>Icelock 562 Hybrid Unity</v>
          </cell>
          <cell r="C189" t="str">
            <v>Ossur</v>
          </cell>
          <cell r="D189" t="str">
            <v>L-562000</v>
          </cell>
          <cell r="E189" t="str">
            <v>S10
S14</v>
          </cell>
          <cell r="F189" t="str">
            <v>Suspenzija z zaklepnim mehanizmom
Nepovratni ventil z odpiranjem za suspenzijo z vakumom</v>
          </cell>
          <cell r="G189" t="str">
            <v>Kos</v>
          </cell>
          <cell r="H189">
            <v>12</v>
          </cell>
          <cell r="I189">
            <v>476.23</v>
          </cell>
          <cell r="J189"/>
          <cell r="K189"/>
        </row>
        <row r="190">
          <cell r="A190" t="str">
            <v>42-31</v>
          </cell>
          <cell r="B190" t="str">
            <v>Air-Lock</v>
          </cell>
          <cell r="C190" t="str">
            <v>Teufel</v>
          </cell>
          <cell r="D190" t="str">
            <v>CD.103</v>
          </cell>
          <cell r="E190" t="str">
            <v>S10</v>
          </cell>
          <cell r="F190" t="str">
            <v>Suspenzija z zaklepnim mehanizmom</v>
          </cell>
          <cell r="G190" t="str">
            <v>Kos</v>
          </cell>
          <cell r="H190">
            <v>12</v>
          </cell>
          <cell r="I190">
            <v>358.31</v>
          </cell>
          <cell r="J190"/>
          <cell r="K190"/>
        </row>
        <row r="191">
          <cell r="A191" t="str">
            <v>42-32</v>
          </cell>
          <cell r="B191" t="str">
            <v>Exhaust Valve for BK Amputations Active.valve</v>
          </cell>
          <cell r="C191" t="str">
            <v>Streifeneder</v>
          </cell>
          <cell r="D191" t="str">
            <v>6P50</v>
          </cell>
          <cell r="E191" t="str">
            <v>S14</v>
          </cell>
          <cell r="F191" t="str">
            <v>Nepovratni ventil z odpiranjem za suspenzijo z vakumom</v>
          </cell>
          <cell r="G191" t="str">
            <v>Kos</v>
          </cell>
          <cell r="H191">
            <v>6</v>
          </cell>
          <cell r="I191">
            <v>170.26</v>
          </cell>
          <cell r="J191"/>
          <cell r="K191"/>
        </row>
        <row r="192">
          <cell r="A192" t="str">
            <v>42-33</v>
          </cell>
          <cell r="B192" t="str">
            <v>One-way valve for transtibial amputees</v>
          </cell>
          <cell r="C192" t="str">
            <v>Otto Bock</v>
          </cell>
          <cell r="D192" t="str">
            <v>4R140</v>
          </cell>
          <cell r="E192" t="str">
            <v>S13</v>
          </cell>
          <cell r="F192" t="str">
            <v>Nepovratni ventil za suspenzijo z vakumom</v>
          </cell>
          <cell r="G192" t="str">
            <v>Kos</v>
          </cell>
          <cell r="H192">
            <v>24</v>
          </cell>
          <cell r="I192">
            <v>113.55</v>
          </cell>
          <cell r="J192"/>
          <cell r="K192"/>
        </row>
        <row r="193">
          <cell r="A193" t="str">
            <v>42-34</v>
          </cell>
          <cell r="B193" t="str">
            <v>Icelock 500 Series</v>
          </cell>
          <cell r="C193" t="str">
            <v>Ossur</v>
          </cell>
          <cell r="D193" t="str">
            <v>L-551002</v>
          </cell>
          <cell r="E193" t="str">
            <v>S14</v>
          </cell>
          <cell r="F193" t="str">
            <v>Nepovratni ventil z odpiranjem za suspenzijo z vakumom</v>
          </cell>
          <cell r="G193" t="str">
            <v>Kos</v>
          </cell>
          <cell r="H193">
            <v>6</v>
          </cell>
          <cell r="I193">
            <v>152.65</v>
          </cell>
          <cell r="J193"/>
          <cell r="K193"/>
        </row>
        <row r="194">
          <cell r="A194" t="str">
            <v>42-35</v>
          </cell>
          <cell r="B194" t="str">
            <v>ClickValve</v>
          </cell>
          <cell r="C194" t="str">
            <v>Otto Bock</v>
          </cell>
          <cell r="D194" t="str">
            <v>21Y21</v>
          </cell>
          <cell r="E194" t="str">
            <v>S13</v>
          </cell>
          <cell r="F194" t="str">
            <v>Nepovratni ventil za suspenzijo z vakumom</v>
          </cell>
          <cell r="G194" t="str">
            <v>Kos</v>
          </cell>
          <cell r="H194">
            <v>24</v>
          </cell>
          <cell r="I194">
            <v>182.45</v>
          </cell>
          <cell r="J194"/>
          <cell r="K194"/>
        </row>
        <row r="195">
          <cell r="A195" t="str">
            <v>42-36</v>
          </cell>
          <cell r="B195" t="str">
            <v>Icelock® 500 Series</v>
          </cell>
          <cell r="C195" t="str">
            <v>Ossur</v>
          </cell>
          <cell r="D195" t="str">
            <v>L-552000</v>
          </cell>
          <cell r="E195" t="str">
            <v>S14</v>
          </cell>
          <cell r="F195" t="str">
            <v>Nepovratni ventil z odpiranjem za suspenzijo z vakumom</v>
          </cell>
          <cell r="G195" t="str">
            <v>Kos</v>
          </cell>
          <cell r="H195">
            <v>6</v>
          </cell>
          <cell r="I195">
            <v>162.78</v>
          </cell>
          <cell r="J195"/>
          <cell r="K195"/>
        </row>
        <row r="196">
          <cell r="A196" t="str">
            <v>42-53</v>
          </cell>
          <cell r="B196" t="str">
            <v>Valve for Isny socket</v>
          </cell>
          <cell r="C196" t="str">
            <v>Otto Bock</v>
          </cell>
          <cell r="D196" t="str">
            <v>21Y105</v>
          </cell>
          <cell r="E196" t="str">
            <v>S13</v>
          </cell>
          <cell r="F196" t="str">
            <v>Nepovratni ventil za suspenzijo z vakumom</v>
          </cell>
          <cell r="G196" t="str">
            <v>Kos</v>
          </cell>
          <cell r="H196">
            <v>24</v>
          </cell>
          <cell r="I196">
            <v>68.89</v>
          </cell>
          <cell r="J196"/>
          <cell r="K196"/>
        </row>
        <row r="197">
          <cell r="A197" t="str">
            <v>42-37</v>
          </cell>
          <cell r="B197" t="str">
            <v>PushValve</v>
          </cell>
          <cell r="C197" t="str">
            <v>Otto Bock</v>
          </cell>
          <cell r="D197" t="str">
            <v>21Y14</v>
          </cell>
          <cell r="E197" t="str">
            <v>S13</v>
          </cell>
          <cell r="F197" t="str">
            <v>Nepovratni ventil za suspenzijo z vakumom</v>
          </cell>
          <cell r="G197" t="str">
            <v>Kos</v>
          </cell>
          <cell r="H197">
            <v>24</v>
          </cell>
          <cell r="I197">
            <v>182.45</v>
          </cell>
          <cell r="J197"/>
          <cell r="K197"/>
        </row>
        <row r="198">
          <cell r="A198" t="str">
            <v>42-54</v>
          </cell>
          <cell r="B198" t="str">
            <v>Threaded Valve</v>
          </cell>
          <cell r="C198" t="str">
            <v>Otto Bock</v>
          </cell>
          <cell r="D198" t="str">
            <v>21Y12</v>
          </cell>
          <cell r="E198" t="str">
            <v>S14</v>
          </cell>
          <cell r="F198" t="str">
            <v>Nepovratni ventil z odpiranjem za suspenzijo z vakumom</v>
          </cell>
          <cell r="G198" t="str">
            <v>Kos</v>
          </cell>
          <cell r="H198">
            <v>24</v>
          </cell>
          <cell r="I198">
            <v>124.81</v>
          </cell>
          <cell r="J198"/>
          <cell r="K198"/>
        </row>
        <row r="199">
          <cell r="A199" t="str">
            <v>42-55</v>
          </cell>
          <cell r="B199" t="str">
            <v>Flat Rubber Valve and Seat Ring</v>
          </cell>
          <cell r="C199" t="str">
            <v>Otto Bock</v>
          </cell>
          <cell r="D199" t="str">
            <v>21Y40=40 + 21Y41=40</v>
          </cell>
          <cell r="E199" t="str">
            <v>S13</v>
          </cell>
          <cell r="F199" t="str">
            <v>Nepovratni ventil za suspenzijo z vakumom</v>
          </cell>
          <cell r="G199" t="str">
            <v>Kos</v>
          </cell>
          <cell r="H199">
            <v>24</v>
          </cell>
          <cell r="I199">
            <v>20.67</v>
          </cell>
          <cell r="J199"/>
          <cell r="K199"/>
        </row>
        <row r="200">
          <cell r="A200" t="str">
            <v>42-38</v>
          </cell>
          <cell r="B200" t="str">
            <v>Pro seal ring</v>
          </cell>
          <cell r="C200" t="str">
            <v>Otto Bock</v>
          </cell>
          <cell r="D200" t="str">
            <v>452A1=*</v>
          </cell>
          <cell r="E200" t="str">
            <v>S15</v>
          </cell>
          <cell r="F200" t="str">
            <v>Tesnilni obroč za vakumsko suspenzijo za ležišče</v>
          </cell>
          <cell r="G200" t="str">
            <v>Kos</v>
          </cell>
          <cell r="H200">
            <v>24</v>
          </cell>
          <cell r="I200">
            <v>437.77</v>
          </cell>
          <cell r="J200"/>
          <cell r="K200"/>
        </row>
        <row r="201">
          <cell r="A201" t="str">
            <v>42-39</v>
          </cell>
          <cell r="B201" t="str">
            <v>Dynamic Vacuum System</v>
          </cell>
          <cell r="C201" t="str">
            <v>Otto Bock</v>
          </cell>
          <cell r="D201" t="str">
            <v>4R220</v>
          </cell>
          <cell r="E201" t="str">
            <v>S16</v>
          </cell>
          <cell r="F201" t="str">
            <v>Suspenzija z aktivnim vakumskim sistemom</v>
          </cell>
          <cell r="G201" t="str">
            <v>Kos</v>
          </cell>
          <cell r="H201">
            <v>24</v>
          </cell>
          <cell r="I201">
            <v>1020.75</v>
          </cell>
          <cell r="J201"/>
          <cell r="K201"/>
        </row>
        <row r="202">
          <cell r="A202" t="str">
            <v>42-40</v>
          </cell>
          <cell r="B202" t="str">
            <v>Dynamic Vacuum System-non-weight bearing</v>
          </cell>
          <cell r="C202" t="str">
            <v>Otto Bock</v>
          </cell>
          <cell r="D202" t="str">
            <v>4R220=1</v>
          </cell>
          <cell r="E202" t="str">
            <v>S16</v>
          </cell>
          <cell r="F202" t="str">
            <v>Suspenzija z aktivnim vakumskim sistemom</v>
          </cell>
          <cell r="G202" t="str">
            <v>Kos</v>
          </cell>
          <cell r="H202">
            <v>24</v>
          </cell>
          <cell r="I202">
            <v>1020.75</v>
          </cell>
          <cell r="J202"/>
          <cell r="K202"/>
        </row>
        <row r="203">
          <cell r="A203" t="str">
            <v>42-41</v>
          </cell>
          <cell r="B203" t="str">
            <v>Harmony P4</v>
          </cell>
          <cell r="C203" t="str">
            <v>Otto Bock</v>
          </cell>
          <cell r="D203" t="str">
            <v>4R180</v>
          </cell>
          <cell r="E203" t="str">
            <v>S16
B1
A1</v>
          </cell>
          <cell r="F203" t="str">
            <v>Suspenzija z aktivnim vakumskim sistemom
Vertikalni amortizer
Aksialna rotacijska enota</v>
          </cell>
          <cell r="G203" t="str">
            <v>Kos</v>
          </cell>
          <cell r="H203">
            <v>24</v>
          </cell>
          <cell r="I203">
            <v>2305.94</v>
          </cell>
          <cell r="J203"/>
          <cell r="K203"/>
        </row>
        <row r="204">
          <cell r="A204" t="str">
            <v>42-42</v>
          </cell>
          <cell r="B204" t="str">
            <v>Harmony P3</v>
          </cell>
          <cell r="C204" t="str">
            <v>Otto Bock</v>
          </cell>
          <cell r="D204" t="str">
            <v>4R147=*</v>
          </cell>
          <cell r="E204" t="str">
            <v>S16
B1
A1</v>
          </cell>
          <cell r="F204" t="str">
            <v>Suspenzija z aktivnim vakumskim sistemom
Vertikalni amortizer
Aksialna rotacijska enota</v>
          </cell>
          <cell r="G204" t="str">
            <v>Kos</v>
          </cell>
          <cell r="H204">
            <v>24</v>
          </cell>
          <cell r="I204">
            <v>2305.94</v>
          </cell>
          <cell r="J204"/>
          <cell r="K204"/>
        </row>
        <row r="205">
          <cell r="A205" t="str">
            <v>42-43</v>
          </cell>
          <cell r="B205" t="str">
            <v>UNITY TT KIT</v>
          </cell>
          <cell r="C205" t="str">
            <v>Ossur</v>
          </cell>
          <cell r="D205" t="str">
            <v>UNITY TT KIT</v>
          </cell>
          <cell r="E205" t="str">
            <v>S16</v>
          </cell>
          <cell r="F205" t="str">
            <v>Suspenzija z aktivnim vakumskim sistemom</v>
          </cell>
          <cell r="G205" t="str">
            <v>Set</v>
          </cell>
          <cell r="H205">
            <v>24</v>
          </cell>
          <cell r="I205">
            <v>1526.83</v>
          </cell>
          <cell r="J205" t="str">
            <v>Garancija za membrano je 12 mesecev</v>
          </cell>
          <cell r="K205"/>
        </row>
        <row r="206">
          <cell r="A206" t="str">
            <v>42-44</v>
          </cell>
          <cell r="B206" t="str">
            <v>UNITY TF KIT</v>
          </cell>
          <cell r="C206" t="str">
            <v>Ossur</v>
          </cell>
          <cell r="D206" t="str">
            <v>UNITY TF KIT</v>
          </cell>
          <cell r="E206" t="str">
            <v>S16</v>
          </cell>
          <cell r="F206" t="str">
            <v>Suspenzija z aktivnim vakumskim sistemom</v>
          </cell>
          <cell r="G206" t="str">
            <v>Set</v>
          </cell>
          <cell r="H206">
            <v>24</v>
          </cell>
          <cell r="I206">
            <v>1592.11</v>
          </cell>
          <cell r="J206" t="str">
            <v>Garancija za membrano je 12 mesecev</v>
          </cell>
          <cell r="K206"/>
        </row>
        <row r="207">
          <cell r="A207" t="str">
            <v>42-45</v>
          </cell>
          <cell r="B207" t="str">
            <v>Harmony E2</v>
          </cell>
          <cell r="C207" t="str">
            <v>Otto Bock</v>
          </cell>
          <cell r="D207" t="str">
            <v>4R152</v>
          </cell>
          <cell r="E207" t="str">
            <v>S17</v>
          </cell>
          <cell r="F207" t="str">
            <v>Suspenzija z aktivnim vakumskim sistemom z uravnavanjem tlaka</v>
          </cell>
          <cell r="G207" t="str">
            <v>Kos</v>
          </cell>
          <cell r="H207">
            <v>24</v>
          </cell>
          <cell r="I207">
            <v>2239.96</v>
          </cell>
          <cell r="J207"/>
          <cell r="K207"/>
        </row>
        <row r="208">
          <cell r="A208" t="str">
            <v>42-46</v>
          </cell>
          <cell r="B208" t="str">
            <v>LimbLogic® Unilateral Kit, Lamination</v>
          </cell>
          <cell r="C208" t="str">
            <v>WillowWood</v>
          </cell>
          <cell r="D208" t="str">
            <v>LLV-2000-L</v>
          </cell>
          <cell r="E208" t="str">
            <v>S17</v>
          </cell>
          <cell r="F208" t="str">
            <v>Suspenzija z aktivnim vakumskim sistemom z uravnavanjem tlaka</v>
          </cell>
          <cell r="G208" t="str">
            <v>Kos</v>
          </cell>
          <cell r="H208">
            <v>24</v>
          </cell>
          <cell r="I208">
            <v>3077.76</v>
          </cell>
          <cell r="J208"/>
          <cell r="K208"/>
        </row>
        <row r="209">
          <cell r="A209" t="str">
            <v>42-47</v>
          </cell>
          <cell r="B209" t="str">
            <v>LimbLogic Bilateral Kit, Lamination</v>
          </cell>
          <cell r="C209" t="str">
            <v>WillowWood</v>
          </cell>
          <cell r="D209" t="str">
            <v>LLV-2002-L</v>
          </cell>
          <cell r="E209" t="str">
            <v>S17</v>
          </cell>
          <cell r="F209" t="str">
            <v>Suspenzija z aktivnim vakumskim sistemom z uravnavanjem tlaka</v>
          </cell>
          <cell r="G209" t="str">
            <v>Kos</v>
          </cell>
          <cell r="H209">
            <v>24</v>
          </cell>
          <cell r="I209">
            <v>6098.76</v>
          </cell>
          <cell r="J209"/>
          <cell r="K209"/>
        </row>
        <row r="210">
          <cell r="A210" t="str">
            <v>42-48</v>
          </cell>
          <cell r="B210" t="str">
            <v>LimbLogic Side Mount Kit, Unilateral</v>
          </cell>
          <cell r="C210" t="str">
            <v>WillowWood</v>
          </cell>
          <cell r="D210" t="str">
            <v>LLV-2000-S</v>
          </cell>
          <cell r="E210" t="str">
            <v>S17</v>
          </cell>
          <cell r="F210" t="str">
            <v>Suspenzija z aktivnim vakumskim sistemom z uravnavanjem tlaka</v>
          </cell>
          <cell r="G210" t="str">
            <v>Kos</v>
          </cell>
          <cell r="H210">
            <v>24</v>
          </cell>
          <cell r="I210">
            <v>4077.79</v>
          </cell>
          <cell r="J210"/>
          <cell r="K210"/>
        </row>
        <row r="211">
          <cell r="A211" t="str">
            <v>42-01</v>
          </cell>
          <cell r="B211" t="str">
            <v>MagnoFlex Lock</v>
          </cell>
          <cell r="C211" t="str">
            <v>Otto Bock</v>
          </cell>
          <cell r="D211" t="str">
            <v>6A40</v>
          </cell>
          <cell r="E211" t="str">
            <v>S10</v>
          </cell>
          <cell r="F211" t="str">
            <v>Suspenzija z zaklepnim mehanizmom</v>
          </cell>
          <cell r="G211" t="str">
            <v>Kos</v>
          </cell>
          <cell r="H211">
            <v>6</v>
          </cell>
          <cell r="I211">
            <v>519.38</v>
          </cell>
          <cell r="J211"/>
          <cell r="K211"/>
        </row>
        <row r="212">
          <cell r="A212" t="str">
            <v>42-02</v>
          </cell>
          <cell r="B212" t="str">
            <v>Icelock 651 Smooth</v>
          </cell>
          <cell r="C212" t="str">
            <v>Ossur</v>
          </cell>
          <cell r="D212" t="str">
            <v>L-651000</v>
          </cell>
          <cell r="E212" t="str">
            <v>S10</v>
          </cell>
          <cell r="F212" t="str">
            <v>Suspenzija z zaklepnim mehanizmom</v>
          </cell>
          <cell r="G212" t="str">
            <v>Kos</v>
          </cell>
          <cell r="H212">
            <v>12</v>
          </cell>
          <cell r="I212">
            <v>270.95</v>
          </cell>
          <cell r="J212"/>
          <cell r="K212"/>
        </row>
        <row r="213">
          <cell r="A213" t="str">
            <v>42-50</v>
          </cell>
          <cell r="B213" t="str">
            <v>Silikon-Kniekappe</v>
          </cell>
          <cell r="C213" t="str">
            <v>Neuhof</v>
          </cell>
          <cell r="D213" t="str">
            <v>201B27=*</v>
          </cell>
          <cell r="E213" t="str">
            <v>S8</v>
          </cell>
          <cell r="F213" t="str">
            <v>Kolenčnik za suspenzijo</v>
          </cell>
          <cell r="G213" t="str">
            <v>Kos</v>
          </cell>
          <cell r="H213">
            <v>1</v>
          </cell>
          <cell r="I213">
            <v>127.72</v>
          </cell>
          <cell r="J213"/>
          <cell r="K213"/>
        </row>
        <row r="214">
          <cell r="A214" t="str">
            <v>42-59</v>
          </cell>
          <cell r="B214" t="str">
            <v>Valve Integrated Pump (VIP) - Low Vacuum</v>
          </cell>
          <cell r="C214" t="str">
            <v>Alps</v>
          </cell>
          <cell r="D214" t="str">
            <v>VIP-DL</v>
          </cell>
          <cell r="E214" t="str">
            <v>S16</v>
          </cell>
          <cell r="F214" t="str">
            <v>Suspenzija z aktivnim vakumskim sistemom</v>
          </cell>
          <cell r="G214" t="str">
            <v>Kos</v>
          </cell>
          <cell r="H214">
            <v>6</v>
          </cell>
          <cell r="I214">
            <v>545.30999999999995</v>
          </cell>
          <cell r="J214"/>
          <cell r="K214"/>
        </row>
        <row r="215">
          <cell r="A215" t="str">
            <v>42-60</v>
          </cell>
          <cell r="B215" t="str">
            <v>Valve Integrated Pump (VIP) - High Vacuum</v>
          </cell>
          <cell r="C215" t="str">
            <v>Alps</v>
          </cell>
          <cell r="D215" t="str">
            <v>VIP-DH</v>
          </cell>
          <cell r="E215" t="str">
            <v>S16</v>
          </cell>
          <cell r="F215" t="str">
            <v>Suspenzija z aktivnim vakumskim sistemom</v>
          </cell>
          <cell r="G215" t="str">
            <v>Kos</v>
          </cell>
          <cell r="H215">
            <v>6</v>
          </cell>
          <cell r="I215">
            <v>545.30999999999995</v>
          </cell>
          <cell r="J215"/>
          <cell r="K215"/>
        </row>
        <row r="216">
          <cell r="A216" t="str">
            <v>42-63</v>
          </cell>
          <cell r="B216" t="str">
            <v>Laminating Mini Valve Kit</v>
          </cell>
          <cell r="C216" t="str">
            <v>Alps</v>
          </cell>
          <cell r="D216" t="str">
            <v>LMV-009</v>
          </cell>
          <cell r="E216" t="str">
            <v>S13</v>
          </cell>
          <cell r="F216" t="str">
            <v>Nepovratni ventil za suspenzijo z vakumom</v>
          </cell>
          <cell r="G216" t="str">
            <v>Kos</v>
          </cell>
          <cell r="H216">
            <v>6</v>
          </cell>
          <cell r="I216">
            <v>64.39</v>
          </cell>
          <cell r="J216"/>
          <cell r="K216"/>
        </row>
        <row r="217">
          <cell r="A217" t="str">
            <v>42-64</v>
          </cell>
          <cell r="B217" t="str">
            <v>Mini Valve</v>
          </cell>
          <cell r="C217" t="str">
            <v>Alps</v>
          </cell>
          <cell r="D217" t="str">
            <v>MV-009</v>
          </cell>
          <cell r="E217" t="str">
            <v>S13</v>
          </cell>
          <cell r="F217" t="str">
            <v>Nepovratni ventil za suspenzijo z vakumom</v>
          </cell>
          <cell r="G217" t="str">
            <v>Kos</v>
          </cell>
          <cell r="H217">
            <v>6</v>
          </cell>
          <cell r="I217">
            <v>48.62</v>
          </cell>
          <cell r="J217"/>
          <cell r="K217"/>
        </row>
        <row r="218">
          <cell r="A218" t="str">
            <v>42-65</v>
          </cell>
          <cell r="B218" t="str">
            <v>One-way Valve</v>
          </cell>
          <cell r="C218" t="str">
            <v>Amparo</v>
          </cell>
          <cell r="D218" t="str">
            <v>VAL-CS</v>
          </cell>
          <cell r="E218" t="str">
            <v>S13</v>
          </cell>
          <cell r="F218" t="str">
            <v>Nepovratni ventil za suspenzijo z vakumom</v>
          </cell>
          <cell r="G218" t="str">
            <v>Kos</v>
          </cell>
          <cell r="H218">
            <v>24</v>
          </cell>
          <cell r="I218">
            <v>126.01</v>
          </cell>
          <cell r="J218"/>
          <cell r="K218"/>
        </row>
        <row r="219">
          <cell r="A219" t="str">
            <v>42-66</v>
          </cell>
          <cell r="B219" t="str">
            <v>LimbLogic Sleeve</v>
          </cell>
          <cell r="C219" t="str">
            <v>Teufel</v>
          </cell>
          <cell r="D219" t="str">
            <v>WW.LLS*</v>
          </cell>
          <cell r="E219" t="str">
            <v>S8</v>
          </cell>
          <cell r="F219" t="str">
            <v>Kolenčnik za suspenzijo</v>
          </cell>
          <cell r="G219" t="str">
            <v>Kos</v>
          </cell>
          <cell r="H219">
            <v>3</v>
          </cell>
          <cell r="I219">
            <v>222.07</v>
          </cell>
          <cell r="J219"/>
          <cell r="K219"/>
        </row>
        <row r="220">
          <cell r="A220" t="str">
            <v>06 24 36</v>
          </cell>
          <cell r="B220" t="str">
            <v>Enote za kolk</v>
          </cell>
          <cell r="C220"/>
          <cell r="D220"/>
          <cell r="E220"/>
          <cell r="F220"/>
          <cell r="G220"/>
          <cell r="H220"/>
          <cell r="I220" t="str">
            <v>x</v>
          </cell>
          <cell r="J220"/>
          <cell r="K220"/>
        </row>
        <row r="221">
          <cell r="A221" t="str">
            <v>36-1</v>
          </cell>
          <cell r="B221" t="str">
            <v>Modular Hip Joint with Internal Extension Assist</v>
          </cell>
          <cell r="C221" t="str">
            <v>Otto Bock</v>
          </cell>
          <cell r="D221" t="str">
            <v>7E7</v>
          </cell>
          <cell r="E221" t="str">
            <v>H11</v>
          </cell>
          <cell r="F221" t="str">
            <v>K3; enoosni kolčni sklep ; do 100 kg</v>
          </cell>
          <cell r="G221" t="str">
            <v>Kos</v>
          </cell>
          <cell r="H221">
            <v>24</v>
          </cell>
          <cell r="I221">
            <v>1497.2</v>
          </cell>
          <cell r="J221"/>
          <cell r="K221"/>
        </row>
        <row r="222">
          <cell r="A222" t="str">
            <v>36-2</v>
          </cell>
          <cell r="B222" t="str">
            <v>Hydraulic Hip Joint</v>
          </cell>
          <cell r="C222" t="str">
            <v>Otto Bock</v>
          </cell>
          <cell r="D222" t="str">
            <v>7E9</v>
          </cell>
          <cell r="E222" t="str">
            <v>H12</v>
          </cell>
          <cell r="F222" t="str">
            <v>K2,K3; enoosni hidravlični kolčni sklep; do 125 kg</v>
          </cell>
          <cell r="G222" t="str">
            <v>Kos</v>
          </cell>
          <cell r="H222">
            <v>24</v>
          </cell>
          <cell r="I222">
            <v>6161.02</v>
          </cell>
          <cell r="J222"/>
          <cell r="K222"/>
        </row>
        <row r="223">
          <cell r="A223" t="str">
            <v>36-3</v>
          </cell>
          <cell r="B223" t="str">
            <v>Helix3D Hip Joint</v>
          </cell>
          <cell r="C223" t="str">
            <v>Otto Bock</v>
          </cell>
          <cell r="D223" t="str">
            <v>7E10=*</v>
          </cell>
          <cell r="E223" t="str">
            <v>H13</v>
          </cell>
          <cell r="F223" t="str">
            <v>K3,K4; večosni hidravlični kolčni sklep; do 100 kg</v>
          </cell>
          <cell r="G223" t="str">
            <v>Kos</v>
          </cell>
          <cell r="H223">
            <v>24</v>
          </cell>
          <cell r="I223">
            <v>8267.69</v>
          </cell>
          <cell r="J223"/>
          <cell r="K223"/>
        </row>
        <row r="224">
          <cell r="A224" t="str">
            <v>36-4</v>
          </cell>
          <cell r="B224" t="str">
            <v>Modular Hip Joint Free Motion</v>
          </cell>
          <cell r="C224" t="str">
            <v>Otto Bock</v>
          </cell>
          <cell r="D224" t="str">
            <v>7E4</v>
          </cell>
          <cell r="E224" t="str">
            <v>H14</v>
          </cell>
          <cell r="F224" t="str">
            <v>K2; enoosni kolčni sklep; do 100kg</v>
          </cell>
          <cell r="G224" t="str">
            <v>Kos</v>
          </cell>
          <cell r="H224">
            <v>24</v>
          </cell>
          <cell r="I224">
            <v>633.33000000000004</v>
          </cell>
          <cell r="J224"/>
          <cell r="K224"/>
        </row>
        <row r="225">
          <cell r="A225" t="str">
            <v>06 24 33</v>
          </cell>
          <cell r="B225" t="str">
            <v>Kolenske enote (Knee units)</v>
          </cell>
          <cell r="C225"/>
          <cell r="D225"/>
          <cell r="E225"/>
          <cell r="F225"/>
          <cell r="G225"/>
          <cell r="H225"/>
          <cell r="I225" t="str">
            <v>x</v>
          </cell>
          <cell r="J225"/>
          <cell r="K225"/>
        </row>
        <row r="226">
          <cell r="A226" t="str">
            <v>33-2</v>
          </cell>
          <cell r="B226" t="str">
            <v>HYTREK</v>
          </cell>
          <cell r="C226" t="str">
            <v>Proteor</v>
          </cell>
          <cell r="D226" t="str">
            <v>1P130</v>
          </cell>
          <cell r="E226" t="str">
            <v>K19</v>
          </cell>
          <cell r="F226" t="str">
            <v>K3, K4 ; Hidravlično enoosno koleno ; do 150 kg</v>
          </cell>
          <cell r="G226" t="str">
            <v>Kos</v>
          </cell>
          <cell r="H226">
            <v>36</v>
          </cell>
          <cell r="I226">
            <v>3795.98</v>
          </cell>
          <cell r="J226"/>
          <cell r="K226"/>
        </row>
        <row r="227">
          <cell r="A227" t="str">
            <v>33-4</v>
          </cell>
          <cell r="B227" t="str">
            <v>Silverline Kompakt 4-osno z ročno zaporo</v>
          </cell>
          <cell r="C227" t="str">
            <v>Neuhof</v>
          </cell>
          <cell r="D227" t="str">
            <v>205H09=2</v>
          </cell>
          <cell r="E227" t="str">
            <v>K13</v>
          </cell>
          <cell r="F227" t="str">
            <v>K1 ; Pnevmatično štiriosno koleno ; do 125 kg</v>
          </cell>
          <cell r="G227" t="str">
            <v>Kos</v>
          </cell>
          <cell r="H227">
            <v>24</v>
          </cell>
          <cell r="I227">
            <v>1609.42</v>
          </cell>
          <cell r="J227"/>
          <cell r="K227"/>
        </row>
        <row r="228">
          <cell r="A228" t="str">
            <v>33-5</v>
          </cell>
          <cell r="B228" t="str">
            <v>Genox P</v>
          </cell>
          <cell r="C228" t="str">
            <v>Neuhof</v>
          </cell>
          <cell r="D228" t="str">
            <v>205J09=1</v>
          </cell>
          <cell r="E228" t="str">
            <v>K14</v>
          </cell>
          <cell r="F228" t="str">
            <v>K2, K3 ; pnevmatično večosno koleno ; do 125kg</v>
          </cell>
          <cell r="G228" t="str">
            <v>Kos</v>
          </cell>
          <cell r="H228">
            <v>24</v>
          </cell>
          <cell r="I228">
            <v>2128.0100000000002</v>
          </cell>
          <cell r="J228"/>
          <cell r="K228"/>
        </row>
        <row r="229">
          <cell r="A229" t="str">
            <v>33-6</v>
          </cell>
          <cell r="B229" t="str">
            <v>Genox PB</v>
          </cell>
          <cell r="C229" t="str">
            <v>Neuhof</v>
          </cell>
          <cell r="D229" t="str">
            <v>205J09=2</v>
          </cell>
          <cell r="E229" t="str">
            <v>K15</v>
          </cell>
          <cell r="F229" t="str">
            <v>K2, K3 ; pnevmatično večosno koleno ; do 125kg</v>
          </cell>
          <cell r="G229" t="str">
            <v>Kos</v>
          </cell>
          <cell r="H229">
            <v>24</v>
          </cell>
          <cell r="I229">
            <v>2432.34</v>
          </cell>
          <cell r="J229"/>
          <cell r="K229"/>
        </row>
        <row r="230">
          <cell r="A230" t="str">
            <v>33-7</v>
          </cell>
          <cell r="B230" t="str">
            <v>JT22S-PYR</v>
          </cell>
          <cell r="C230" t="str">
            <v>Uniprox (Bauerfeind)</v>
          </cell>
          <cell r="D230" t="str">
            <v>JT22S-PYR</v>
          </cell>
          <cell r="E230" t="str">
            <v>K16</v>
          </cell>
          <cell r="F230" t="str">
            <v>K2, K3 ; pnevmatično večosno koleno; do 150 kg</v>
          </cell>
          <cell r="G230" t="str">
            <v>Kos</v>
          </cell>
          <cell r="H230">
            <v>12</v>
          </cell>
          <cell r="I230">
            <v>3624.4</v>
          </cell>
          <cell r="J230"/>
          <cell r="K230"/>
        </row>
        <row r="231">
          <cell r="A231" t="str">
            <v>33-8</v>
          </cell>
          <cell r="B231" t="str">
            <v>Modular Polycentric EBS Knee Joint</v>
          </cell>
          <cell r="C231" t="str">
            <v>Otto Bock</v>
          </cell>
          <cell r="D231" t="str">
            <v>3R60*</v>
          </cell>
          <cell r="E231" t="str">
            <v>K17</v>
          </cell>
          <cell r="F231" t="str">
            <v>K2, K3 ; hidravlično večosno koleno; do 125 kg</v>
          </cell>
          <cell r="G231" t="str">
            <v>Kos</v>
          </cell>
          <cell r="H231">
            <v>24</v>
          </cell>
          <cell r="I231">
            <v>4955.3100000000004</v>
          </cell>
          <cell r="J231"/>
          <cell r="K231"/>
        </row>
        <row r="232">
          <cell r="A232" t="str">
            <v>33-9</v>
          </cell>
          <cell r="B232" t="str">
            <v>EBS-PRO-Knee</v>
          </cell>
          <cell r="C232" t="str">
            <v>Otto Bock</v>
          </cell>
          <cell r="D232" t="str">
            <v>3R60-PRO*</v>
          </cell>
          <cell r="E232" t="str">
            <v>K17</v>
          </cell>
          <cell r="F232" t="str">
            <v>K2, K3 ; hidravlično večosno koleno; do 75 kg</v>
          </cell>
          <cell r="G232" t="str">
            <v>Kos</v>
          </cell>
          <cell r="H232">
            <v>24</v>
          </cell>
          <cell r="I232">
            <v>4955.3100000000004</v>
          </cell>
          <cell r="J232"/>
          <cell r="K232"/>
        </row>
        <row r="233">
          <cell r="A233" t="str">
            <v>33-10</v>
          </cell>
          <cell r="B233" t="str">
            <v>Polycentric Prosthetic Knee Joint with Pneumatic Control</v>
          </cell>
          <cell r="C233" t="str">
            <v>Otto Bock</v>
          </cell>
          <cell r="D233" t="str">
            <v>3R106*</v>
          </cell>
          <cell r="E233" t="str">
            <v>K18</v>
          </cell>
          <cell r="F233" t="str">
            <v>K2, K3 ; pnevmatično štiriosno koleno ; do 100kg</v>
          </cell>
          <cell r="G233" t="str">
            <v>Kos</v>
          </cell>
          <cell r="H233">
            <v>24</v>
          </cell>
          <cell r="I233">
            <v>2636.66</v>
          </cell>
          <cell r="J233"/>
          <cell r="K233"/>
        </row>
        <row r="234">
          <cell r="A234" t="str">
            <v>33-11</v>
          </cell>
          <cell r="B234" t="str">
            <v>Polycentric knee joint with servo-pneumatic control</v>
          </cell>
          <cell r="C234" t="str">
            <v>Otto Bock</v>
          </cell>
          <cell r="D234" t="str">
            <v>3R106-PRO*</v>
          </cell>
          <cell r="E234" t="str">
            <v>K18</v>
          </cell>
          <cell r="F234" t="str">
            <v>K2, K3 ; pnevmatično štiriosno koleno ; do 125kg</v>
          </cell>
          <cell r="G234" t="str">
            <v>Kos</v>
          </cell>
          <cell r="H234">
            <v>24</v>
          </cell>
          <cell r="I234">
            <v>2636.66</v>
          </cell>
          <cell r="J234"/>
          <cell r="K234"/>
        </row>
        <row r="235">
          <cell r="A235" t="str">
            <v>33-12</v>
          </cell>
          <cell r="B235" t="str">
            <v xml:space="preserve">Modular Knee Joint with Hydraulic Stance and Swing Phase Control </v>
          </cell>
          <cell r="C235" t="str">
            <v>Otto Bock</v>
          </cell>
          <cell r="D235" t="str">
            <v>3R80</v>
          </cell>
          <cell r="E235" t="str">
            <v>K19</v>
          </cell>
          <cell r="F235" t="str">
            <v>K3, K4 ; hidravlično enoosno koleno ; do 150 kg ; vodoodporno</v>
          </cell>
          <cell r="G235" t="str">
            <v>Kos</v>
          </cell>
          <cell r="H235">
            <v>24</v>
          </cell>
          <cell r="I235">
            <v>4385.59</v>
          </cell>
          <cell r="J235"/>
          <cell r="K235"/>
        </row>
        <row r="236">
          <cell r="A236" t="str">
            <v>33-13</v>
          </cell>
          <cell r="B236" t="str">
            <v>Modular Lightweight Knee Joint</v>
          </cell>
          <cell r="C236" t="str">
            <v>Otto Bock</v>
          </cell>
          <cell r="D236" t="str">
            <v>3R95</v>
          </cell>
          <cell r="E236" t="str">
            <v>K20</v>
          </cell>
          <cell r="F236" t="str">
            <v xml:space="preserve">K3, K4 ; zelo lahko hidravlično enoosno koleno ; do 150 kg </v>
          </cell>
          <cell r="G236" t="str">
            <v>Kos</v>
          </cell>
          <cell r="H236">
            <v>24</v>
          </cell>
          <cell r="I236">
            <v>3206.38</v>
          </cell>
          <cell r="J236"/>
          <cell r="K236"/>
        </row>
        <row r="237">
          <cell r="A237" t="str">
            <v>33-14</v>
          </cell>
          <cell r="B237" t="str">
            <v>Polycntric Knee Joint for KD, Titan</v>
          </cell>
          <cell r="C237" t="str">
            <v>Otto Bock</v>
          </cell>
          <cell r="D237" t="str">
            <v>3R46</v>
          </cell>
          <cell r="E237" t="str">
            <v>K21</v>
          </cell>
          <cell r="F237" t="str">
            <v>K3 , K4 ; večosno hidravlično koleno za eksartikulacijo v kolenu ; do 125 kg</v>
          </cell>
          <cell r="G237" t="str">
            <v>Kos</v>
          </cell>
          <cell r="H237">
            <v>24</v>
          </cell>
          <cell r="I237">
            <v>2517.41</v>
          </cell>
          <cell r="J237"/>
          <cell r="K237"/>
        </row>
        <row r="238">
          <cell r="A238" t="str">
            <v>33-15</v>
          </cell>
          <cell r="B238" t="str">
            <v>Comfort-Brake Knee (pneumatic system)</v>
          </cell>
          <cell r="C238" t="str">
            <v>Otto Bock</v>
          </cell>
          <cell r="D238" t="str">
            <v>3R92</v>
          </cell>
          <cell r="E238" t="str">
            <v>K22</v>
          </cell>
          <cell r="F238" t="str">
            <v>K2 , K3 ; Enoosno koleno ; do 125kg</v>
          </cell>
          <cell r="G238" t="str">
            <v>Kos</v>
          </cell>
          <cell r="H238">
            <v>24</v>
          </cell>
          <cell r="I238">
            <v>2106.6799999999998</v>
          </cell>
          <cell r="J238"/>
          <cell r="K238"/>
        </row>
        <row r="239">
          <cell r="A239" t="str">
            <v>33-16</v>
          </cell>
          <cell r="B239" t="str">
            <v>Modular Knee Joint, pneumatic</v>
          </cell>
          <cell r="C239" t="str">
            <v>Otto Bock</v>
          </cell>
          <cell r="D239" t="str">
            <v>3R78</v>
          </cell>
          <cell r="E239" t="str">
            <v>K23</v>
          </cell>
          <cell r="F239" t="str">
            <v>K2 , K3 ; pneumatično štiriosno koleno ; do 100 kg</v>
          </cell>
          <cell r="G239" t="str">
            <v>Kos</v>
          </cell>
          <cell r="H239">
            <v>24</v>
          </cell>
          <cell r="I239">
            <v>1801.93</v>
          </cell>
          <cell r="J239"/>
          <cell r="K239"/>
        </row>
        <row r="240">
          <cell r="A240" t="str">
            <v>33-37</v>
          </cell>
          <cell r="B240" t="str">
            <v>Single Axis Knee, Brake</v>
          </cell>
          <cell r="C240" t="str">
            <v>Otto Bock</v>
          </cell>
          <cell r="D240" t="str">
            <v>3R15</v>
          </cell>
          <cell r="E240" t="str">
            <v>K25</v>
          </cell>
          <cell r="F240" t="str">
            <v>K1 , K2 ; Enoosno koleno ; do 100kg</v>
          </cell>
          <cell r="G240" t="str">
            <v>Kos</v>
          </cell>
          <cell r="H240">
            <v>24</v>
          </cell>
          <cell r="I240">
            <v>441.21</v>
          </cell>
          <cell r="J240"/>
          <cell r="K240"/>
        </row>
        <row r="241">
          <cell r="A241" t="str">
            <v>33-38</v>
          </cell>
          <cell r="B241" t="str">
            <v>Comfort-Brake Knee (Mech.Ext. Assist)</v>
          </cell>
          <cell r="C241" t="str">
            <v>Otto Bock</v>
          </cell>
          <cell r="D241" t="str">
            <v>3R90</v>
          </cell>
          <cell r="E241" t="str">
            <v>K26</v>
          </cell>
          <cell r="F241" t="str">
            <v>K1 , K2 ; Enoosno koleno ; do 125kg</v>
          </cell>
          <cell r="G241" t="str">
            <v>Kos</v>
          </cell>
          <cell r="H241">
            <v>24</v>
          </cell>
          <cell r="I241">
            <v>1391.2</v>
          </cell>
          <cell r="J241"/>
          <cell r="K241"/>
        </row>
        <row r="242">
          <cell r="A242" t="str">
            <v>33-39</v>
          </cell>
          <cell r="B242" t="str">
            <v>Modular Brake knee With Lock</v>
          </cell>
          <cell r="C242" t="str">
            <v>Otto Bock</v>
          </cell>
          <cell r="D242" t="str">
            <v>3R93</v>
          </cell>
          <cell r="E242" t="str">
            <v>K27</v>
          </cell>
          <cell r="F242" t="str">
            <v>K1 , K2 ; enoosno koleno ; do 125kg</v>
          </cell>
          <cell r="G242" t="str">
            <v>Kos</v>
          </cell>
          <cell r="H242">
            <v>24</v>
          </cell>
          <cell r="I242">
            <v>1404.45</v>
          </cell>
          <cell r="J242"/>
          <cell r="K242"/>
        </row>
        <row r="243">
          <cell r="A243" t="str">
            <v>33-40</v>
          </cell>
          <cell r="B243" t="str">
            <v xml:space="preserve">Policentric Knee Joint </v>
          </cell>
          <cell r="C243" t="str">
            <v>Otto Bock</v>
          </cell>
          <cell r="D243" t="str">
            <v>3R20</v>
          </cell>
          <cell r="E243" t="str">
            <v>K28</v>
          </cell>
          <cell r="F243" t="str">
            <v>K1, K2 ; Večosno koleno ; do 100kg</v>
          </cell>
          <cell r="G243" t="str">
            <v>Kos</v>
          </cell>
          <cell r="H243">
            <v>24</v>
          </cell>
          <cell r="I243">
            <v>613.45000000000005</v>
          </cell>
          <cell r="J243"/>
          <cell r="K243"/>
        </row>
        <row r="244">
          <cell r="A244" t="str">
            <v>33-41</v>
          </cell>
          <cell r="B244" t="str">
            <v>Policentric Knee Joint for KD, Lock</v>
          </cell>
          <cell r="C244" t="str">
            <v>Otto Bock</v>
          </cell>
          <cell r="D244" t="str">
            <v>3R23</v>
          </cell>
          <cell r="E244" t="str">
            <v>K29</v>
          </cell>
          <cell r="F244" t="str">
            <v>K1 ; Večosno koleno za exartikulacijo kolena ; do 125kg</v>
          </cell>
          <cell r="G244" t="str">
            <v>Kos</v>
          </cell>
          <cell r="H244">
            <v>24</v>
          </cell>
          <cell r="I244">
            <v>1152.71</v>
          </cell>
          <cell r="J244"/>
          <cell r="K244"/>
        </row>
        <row r="245">
          <cell r="A245" t="str">
            <v>33-17</v>
          </cell>
          <cell r="B245" t="str">
            <v>Polycntric Knee Joint for KD</v>
          </cell>
          <cell r="C245" t="str">
            <v>Otto Bock</v>
          </cell>
          <cell r="D245" t="str">
            <v>3R21</v>
          </cell>
          <cell r="E245" t="str">
            <v>K24</v>
          </cell>
          <cell r="F245" t="str">
            <v>K1, K2 ; Večosno koleno  za eksartikulacijo v kolenu ; do 125 kg</v>
          </cell>
          <cell r="G245" t="str">
            <v>Kos</v>
          </cell>
          <cell r="H245">
            <v>24</v>
          </cell>
          <cell r="I245">
            <v>1033.46</v>
          </cell>
          <cell r="J245"/>
          <cell r="K245"/>
        </row>
        <row r="246">
          <cell r="A246" t="str">
            <v>33-42</v>
          </cell>
          <cell r="B246" t="str">
            <v>Lightweight Knee Joint, Lock</v>
          </cell>
          <cell r="C246" t="str">
            <v>Otto Bock</v>
          </cell>
          <cell r="D246" t="str">
            <v>3R40</v>
          </cell>
          <cell r="E246" t="str">
            <v>K30</v>
          </cell>
          <cell r="F246" t="str">
            <v>K1 ; Lahko enoosno koleno ; do 100kg</v>
          </cell>
          <cell r="G246" t="str">
            <v>Kos</v>
          </cell>
          <cell r="H246">
            <v>24</v>
          </cell>
          <cell r="I246">
            <v>408.09</v>
          </cell>
          <cell r="J246"/>
          <cell r="K246"/>
        </row>
        <row r="247">
          <cell r="A247" t="str">
            <v>33-43</v>
          </cell>
          <cell r="B247" t="str">
            <v>Modular Knee Joint</v>
          </cell>
          <cell r="C247" t="str">
            <v>Otto Bock</v>
          </cell>
          <cell r="D247" t="str">
            <v>3R41</v>
          </cell>
          <cell r="E247" t="str">
            <v>K31</v>
          </cell>
          <cell r="F247" t="str">
            <v>K1 ; Enoosno koleno ; do 125kg</v>
          </cell>
          <cell r="G247" t="str">
            <v>Kos</v>
          </cell>
          <cell r="H247">
            <v>24</v>
          </cell>
          <cell r="I247">
            <v>347.14</v>
          </cell>
          <cell r="J247"/>
          <cell r="K247"/>
        </row>
        <row r="248">
          <cell r="A248" t="str">
            <v>33-44</v>
          </cell>
          <cell r="B248" t="str">
            <v>Aqua knee</v>
          </cell>
          <cell r="C248" t="str">
            <v>Otto Bock</v>
          </cell>
          <cell r="D248" t="str">
            <v>3WR95</v>
          </cell>
          <cell r="E248" t="str">
            <v>K32</v>
          </cell>
          <cell r="F248" t="str">
            <v>K3, K4 ; zelo lahko hidravlično enoosno koleno ; do 150 kg ; vodoodporno</v>
          </cell>
          <cell r="G248" t="str">
            <v>Kos</v>
          </cell>
          <cell r="H248">
            <v>24</v>
          </cell>
          <cell r="I248">
            <v>3577.37</v>
          </cell>
          <cell r="J248"/>
          <cell r="K248"/>
        </row>
        <row r="249">
          <cell r="A249" t="str">
            <v>33-27</v>
          </cell>
          <cell r="B249" t="str">
            <v>Mercury Hydraulic</v>
          </cell>
          <cell r="C249" t="str">
            <v>Blatchford</v>
          </cell>
          <cell r="D249" t="str">
            <v>MHPYR</v>
          </cell>
          <cell r="E249" t="str">
            <v>K19</v>
          </cell>
          <cell r="F249" t="str">
            <v>K3, K4 ; Hidravlično enoosno koleno ; K3 do 150 kg,  K4 do 145 kg</v>
          </cell>
          <cell r="G249" t="str">
            <v>Kos</v>
          </cell>
          <cell r="H249">
            <v>36</v>
          </cell>
          <cell r="I249">
            <v>4901.38</v>
          </cell>
          <cell r="J249"/>
          <cell r="K249"/>
        </row>
        <row r="250">
          <cell r="A250" t="str">
            <v>33-28</v>
          </cell>
          <cell r="B250" t="str">
            <v>KX06 Hydraulic</v>
          </cell>
          <cell r="C250" t="str">
            <v>Blatchford</v>
          </cell>
          <cell r="D250" t="str">
            <v>KX06</v>
          </cell>
          <cell r="E250" t="str">
            <v>K25</v>
          </cell>
          <cell r="F250" t="str">
            <v>K3, K4 ; Hidravlično večosno koleno ; vodoodporno ; K3 do 150 kg,  K4 do 145 kg</v>
          </cell>
          <cell r="G250" t="str">
            <v>Kos</v>
          </cell>
          <cell r="H250">
            <v>36</v>
          </cell>
          <cell r="I250">
            <v>6935.23</v>
          </cell>
          <cell r="J250"/>
          <cell r="K250"/>
        </row>
        <row r="251">
          <cell r="A251" t="str">
            <v>33-29</v>
          </cell>
          <cell r="B251" t="str">
            <v>SMART IP</v>
          </cell>
          <cell r="C251" t="str">
            <v>Blatchford</v>
          </cell>
          <cell r="D251" t="str">
            <v>SMARTIPSFPYR</v>
          </cell>
          <cell r="E251" t="str">
            <v>K99</v>
          </cell>
          <cell r="F251" t="str">
            <v xml:space="preserve">K2, K3, K4 ; Mikroprocesorsko pnevmatično enoosno koleno ; K2 in K3 do 125kg, K4 do 100kg   Zamenjava za katerokoli kolensko enoto v svoji kategoriji (doplačilo) </v>
          </cell>
          <cell r="G251" t="str">
            <v>Kos</v>
          </cell>
          <cell r="H251">
            <v>36</v>
          </cell>
          <cell r="I251">
            <v>7477.29</v>
          </cell>
          <cell r="J251"/>
          <cell r="K251"/>
        </row>
        <row r="252">
          <cell r="A252" t="str">
            <v>33-01</v>
          </cell>
          <cell r="B252" t="str">
            <v>Single axis knee joint, Lock</v>
          </cell>
          <cell r="C252" t="str">
            <v>Otto Bock</v>
          </cell>
          <cell r="D252" t="str">
            <v>3R17</v>
          </cell>
          <cell r="E252" t="str">
            <v>K36</v>
          </cell>
          <cell r="F252" t="str">
            <v>K1 ; Enoosno koleno ; do 150kg</v>
          </cell>
          <cell r="G252" t="str">
            <v>Kos</v>
          </cell>
          <cell r="H252">
            <v>24</v>
          </cell>
          <cell r="I252">
            <v>483.6</v>
          </cell>
          <cell r="J252"/>
          <cell r="K252"/>
        </row>
        <row r="253">
          <cell r="A253" t="str">
            <v>33-02</v>
          </cell>
          <cell r="B253" t="str">
            <v>Pheon - Modular Knee Joint (do 125kg)</v>
          </cell>
          <cell r="C253" t="str">
            <v>Otto Bock</v>
          </cell>
          <cell r="D253" t="str">
            <v>3R62*</v>
          </cell>
          <cell r="E253" t="str">
            <v>K38</v>
          </cell>
          <cell r="F253" t="str">
            <v>K1, K2 ; večosno koleno ; do 125kg (izvedbe 3R62=1* do 75 kg)</v>
          </cell>
          <cell r="G253" t="str">
            <v>Kos</v>
          </cell>
          <cell r="H253">
            <v>36</v>
          </cell>
          <cell r="I253">
            <v>4425.33</v>
          </cell>
          <cell r="J253"/>
          <cell r="K253"/>
        </row>
        <row r="254">
          <cell r="A254" t="str">
            <v>33-03</v>
          </cell>
          <cell r="B254" t="str">
            <v>JT02-St</v>
          </cell>
          <cell r="C254" t="str">
            <v>Uniprox (Bauerfeind)</v>
          </cell>
          <cell r="D254" t="str">
            <v>JT02-St</v>
          </cell>
          <cell r="E254" t="str">
            <v>K37</v>
          </cell>
          <cell r="F254" t="str">
            <v>K1 ; enoosno koleno ; do 125kg</v>
          </cell>
          <cell r="G254" t="str">
            <v>Kos</v>
          </cell>
          <cell r="H254">
            <v>12</v>
          </cell>
          <cell r="I254">
            <v>458.44</v>
          </cell>
          <cell r="J254"/>
          <cell r="K254"/>
        </row>
        <row r="255">
          <cell r="A255" t="str">
            <v>33-48</v>
          </cell>
          <cell r="B255" t="str">
            <v>Balance Knee OFM1 with pyramid</v>
          </cell>
          <cell r="C255" t="str">
            <v>Ossur</v>
          </cell>
          <cell r="D255">
            <v>1721126</v>
          </cell>
          <cell r="E255" t="str">
            <v>K33</v>
          </cell>
          <cell r="F255" t="str">
            <v>K1, K2 ; Mehanično večosno koleno ; naknadno odstranljivo zaklepanje ; do 136kg</v>
          </cell>
          <cell r="G255" t="str">
            <v>Kos</v>
          </cell>
          <cell r="H255">
            <v>24</v>
          </cell>
          <cell r="I255">
            <v>1101.27</v>
          </cell>
          <cell r="J255"/>
          <cell r="K255"/>
        </row>
        <row r="256">
          <cell r="A256" t="str">
            <v>06 24 32</v>
          </cell>
          <cell r="B256" t="str">
            <v xml:space="preserve">Protetični rotatorji </v>
          </cell>
          <cell r="C256"/>
          <cell r="D256"/>
          <cell r="E256"/>
          <cell r="F256"/>
          <cell r="G256"/>
          <cell r="H256"/>
          <cell r="I256" t="str">
            <v>x</v>
          </cell>
          <cell r="J256"/>
          <cell r="K256"/>
        </row>
        <row r="257">
          <cell r="A257" t="str">
            <v>32-1</v>
          </cell>
          <cell r="B257" t="str">
            <v>Rotation adapter</v>
          </cell>
          <cell r="C257" t="str">
            <v>Otto Bock</v>
          </cell>
          <cell r="D257" t="str">
            <v>4R57</v>
          </cell>
          <cell r="E257" t="str">
            <v>R1</v>
          </cell>
          <cell r="F257" t="str">
            <v>Rotator kolena</v>
          </cell>
          <cell r="G257" t="str">
            <v>Kos</v>
          </cell>
          <cell r="H257">
            <v>24</v>
          </cell>
          <cell r="I257">
            <v>620.08000000000004</v>
          </cell>
          <cell r="J257"/>
          <cell r="K257"/>
        </row>
        <row r="258">
          <cell r="A258" t="str">
            <v>06 24 31</v>
          </cell>
          <cell r="B258" t="str">
            <v xml:space="preserve">Blažilci (amortizerji) </v>
          </cell>
          <cell r="C258"/>
          <cell r="D258"/>
          <cell r="E258"/>
          <cell r="F258"/>
          <cell r="G258"/>
          <cell r="H258"/>
          <cell r="I258" t="str">
            <v>x</v>
          </cell>
          <cell r="J258"/>
          <cell r="K258"/>
        </row>
        <row r="259">
          <cell r="A259" t="str">
            <v>31-1</v>
          </cell>
          <cell r="B259" t="str">
            <v>Delta twist</v>
          </cell>
          <cell r="C259" t="str">
            <v>Otto Bock</v>
          </cell>
          <cell r="D259" t="str">
            <v>4R120</v>
          </cell>
          <cell r="E259" t="str">
            <v>B1</v>
          </cell>
          <cell r="F259" t="str">
            <v>Vertikalni amortizer</v>
          </cell>
          <cell r="G259" t="str">
            <v>Kos</v>
          </cell>
          <cell r="H259">
            <v>24</v>
          </cell>
          <cell r="I259">
            <v>1682.69</v>
          </cell>
          <cell r="J259"/>
          <cell r="K259"/>
        </row>
        <row r="260">
          <cell r="A260" t="str">
            <v>31-2</v>
          </cell>
          <cell r="B260" t="str">
            <v>TTPRO</v>
          </cell>
          <cell r="C260" t="str">
            <v>Blatchford</v>
          </cell>
          <cell r="D260" t="str">
            <v>TTPRO</v>
          </cell>
          <cell r="E260" t="str">
            <v>B1</v>
          </cell>
          <cell r="F260" t="str">
            <v>Vertikalni amortizer</v>
          </cell>
          <cell r="G260" t="str">
            <v>Kos</v>
          </cell>
          <cell r="H260">
            <v>24</v>
          </cell>
          <cell r="I260">
            <v>1224.67</v>
          </cell>
          <cell r="J260"/>
          <cell r="K260"/>
        </row>
        <row r="261">
          <cell r="A261" t="str">
            <v>06 24 30</v>
          </cell>
          <cell r="B261" t="str">
            <v xml:space="preserve">Aksialni rotatorji (Elementi za zmanjšanje torzije) </v>
          </cell>
          <cell r="C261"/>
          <cell r="D261"/>
          <cell r="E261"/>
          <cell r="F261"/>
          <cell r="G261"/>
          <cell r="H261"/>
          <cell r="I261" t="str">
            <v>x</v>
          </cell>
          <cell r="J261"/>
          <cell r="K261"/>
        </row>
        <row r="262">
          <cell r="A262" t="str">
            <v>30-1</v>
          </cell>
          <cell r="B262" t="str">
            <v>Torsion adapter</v>
          </cell>
          <cell r="C262" t="str">
            <v>Otto Bock</v>
          </cell>
          <cell r="D262" t="str">
            <v>4R85</v>
          </cell>
          <cell r="E262" t="str">
            <v>A1</v>
          </cell>
          <cell r="F262" t="str">
            <v>Aksialna rotacijska enota</v>
          </cell>
          <cell r="G262" t="str">
            <v>Kos</v>
          </cell>
          <cell r="H262">
            <v>24</v>
          </cell>
          <cell r="I262">
            <v>503.48</v>
          </cell>
          <cell r="J262"/>
          <cell r="K262"/>
        </row>
        <row r="263">
          <cell r="A263" t="str">
            <v>30-2</v>
          </cell>
          <cell r="B263" t="str">
            <v>Torsion adapter</v>
          </cell>
          <cell r="C263" t="str">
            <v>Otto Bock</v>
          </cell>
          <cell r="D263" t="str">
            <v>4R39</v>
          </cell>
          <cell r="E263" t="str">
            <v>A1</v>
          </cell>
          <cell r="F263" t="str">
            <v>Aksialna rotacijska enota</v>
          </cell>
          <cell r="G263" t="str">
            <v>Kos</v>
          </cell>
          <cell r="H263">
            <v>24</v>
          </cell>
          <cell r="I263">
            <v>518.05999999999995</v>
          </cell>
          <cell r="J263"/>
          <cell r="K263"/>
        </row>
        <row r="264">
          <cell r="A264" t="str">
            <v>30-01</v>
          </cell>
          <cell r="B264" t="str">
            <v>Tube adapter with torsion unit, Ø 34 mm</v>
          </cell>
          <cell r="C264" t="str">
            <v>Otto Bock</v>
          </cell>
          <cell r="D264" t="str">
            <v>2R67</v>
          </cell>
          <cell r="E264" t="str">
            <v>A1</v>
          </cell>
          <cell r="F264" t="str">
            <v>Aksialna rotacijska enota</v>
          </cell>
          <cell r="G264" t="str">
            <v>Kos</v>
          </cell>
          <cell r="H264">
            <v>24</v>
          </cell>
          <cell r="I264">
            <v>808.22</v>
          </cell>
          <cell r="J264"/>
          <cell r="K264"/>
        </row>
        <row r="265">
          <cell r="A265" t="str">
            <v>06 24 27</v>
          </cell>
          <cell r="B265" t="str">
            <v>Enote za gležnje in stopala</v>
          </cell>
          <cell r="C265"/>
          <cell r="D265"/>
          <cell r="E265"/>
          <cell r="F265"/>
          <cell r="G265"/>
          <cell r="H265"/>
          <cell r="I265" t="str">
            <v>x</v>
          </cell>
          <cell r="J265"/>
          <cell r="K265"/>
        </row>
        <row r="266">
          <cell r="A266" t="str">
            <v>27-1</v>
          </cell>
          <cell r="B266" t="str">
            <v>Vari-Flex</v>
          </cell>
          <cell r="C266" t="str">
            <v>Ossur</v>
          </cell>
          <cell r="D266" t="str">
            <v>VFPE*</v>
          </cell>
          <cell r="E266" t="str">
            <v>F1</v>
          </cell>
          <cell r="F266" t="str">
            <v>K1, K2, K3 ; stopalo s prilagodljivim vračanjem energije ; kompatibilen z Unity ; od 45 do 166kg</v>
          </cell>
          <cell r="G266" t="str">
            <v>Set</v>
          </cell>
          <cell r="H266">
            <v>36</v>
          </cell>
          <cell r="I266">
            <v>2697.85</v>
          </cell>
          <cell r="J266" t="str">
            <v>Garancija za stopalno kozmetiko je 6 mesecev</v>
          </cell>
          <cell r="K266"/>
        </row>
        <row r="267">
          <cell r="A267" t="str">
            <v>27-2</v>
          </cell>
          <cell r="B267" t="str">
            <v>LP Vari-Flex</v>
          </cell>
          <cell r="C267" t="str">
            <v>Ossur</v>
          </cell>
          <cell r="D267" t="str">
            <v>VLPE*</v>
          </cell>
          <cell r="E267" t="str">
            <v>F4</v>
          </cell>
          <cell r="F267" t="str">
            <v>K1, K2, K3 ; stopalo s prilagodljivim vračanjem energije ; nizkoprofilno ; kompatibilen z Unity ; od 45 do 166kg</v>
          </cell>
          <cell r="G267" t="str">
            <v>Set</v>
          </cell>
          <cell r="H267">
            <v>36</v>
          </cell>
          <cell r="I267">
            <v>2626.92</v>
          </cell>
          <cell r="J267" t="str">
            <v>Garancija za stopalno kozmetiko je 6 mesecev</v>
          </cell>
          <cell r="K267"/>
        </row>
        <row r="268">
          <cell r="A268" t="str">
            <v>27-3</v>
          </cell>
          <cell r="B268" t="str">
            <v>Pro-Flex Pivot</v>
          </cell>
          <cell r="C268" t="str">
            <v>Ossur</v>
          </cell>
          <cell r="D268" t="str">
            <v>PFP0*</v>
          </cell>
          <cell r="E268" t="str">
            <v>F5</v>
          </cell>
          <cell r="F268" t="str">
            <v>K1, K2 ; stopalo s prilagodljivim vračanjem energije ; kompatibilen z Unity ; od 45 do 125kg</v>
          </cell>
          <cell r="G268" t="str">
            <v>Kos</v>
          </cell>
          <cell r="H268">
            <v>36</v>
          </cell>
          <cell r="I268">
            <v>4446.75</v>
          </cell>
          <cell r="J268" t="str">
            <v>Garancija za stopalno kozmetiko je 6 mesecev</v>
          </cell>
          <cell r="K268"/>
        </row>
        <row r="269">
          <cell r="A269" t="str">
            <v>27-4</v>
          </cell>
          <cell r="B269" t="str">
            <v>Pro-Flex LP</v>
          </cell>
          <cell r="C269" t="str">
            <v>Ossur</v>
          </cell>
          <cell r="D269" t="str">
            <v>PLP0*</v>
          </cell>
          <cell r="E269" t="str">
            <v>F6</v>
          </cell>
          <cell r="F269" t="str">
            <v>K1, K2, K3 ; stopalo s prilagodljivim vračanjem energije ; nizkoprofilno ; kompatibilen z Unity ; od 45 do 166kg</v>
          </cell>
          <cell r="G269" t="str">
            <v>Kos</v>
          </cell>
          <cell r="H269">
            <v>36</v>
          </cell>
          <cell r="I269">
            <v>2940.67</v>
          </cell>
          <cell r="J269" t="str">
            <v>Garancija za stopalno kozmetiko je 6 mesecev</v>
          </cell>
          <cell r="K269"/>
        </row>
        <row r="270">
          <cell r="A270" t="str">
            <v>27-5</v>
          </cell>
          <cell r="B270" t="str">
            <v>Pro-Flex LP Torsion</v>
          </cell>
          <cell r="C270" t="str">
            <v>Ossur</v>
          </cell>
          <cell r="D270" t="str">
            <v>PLT0*</v>
          </cell>
          <cell r="E270" t="str">
            <v>F7</v>
          </cell>
          <cell r="F270" t="str">
            <v>K1, K2, K3 ; stopalo s prilagodljivim vračanjem energije ; nizkoprofilno ; s torziskim blažilcem ; kompatibilen z Unity ; od 45 do 147kg</v>
          </cell>
          <cell r="G270" t="str">
            <v>Kos</v>
          </cell>
          <cell r="H270">
            <v>36</v>
          </cell>
          <cell r="I270">
            <v>2807.13</v>
          </cell>
          <cell r="J270" t="str">
            <v>Garancija za stopalno kozmetiko je 6 mesecev</v>
          </cell>
          <cell r="K270"/>
        </row>
        <row r="271">
          <cell r="A271" t="str">
            <v>27-6</v>
          </cell>
          <cell r="B271" t="str">
            <v>Pro-Flex LP Align</v>
          </cell>
          <cell r="C271" t="str">
            <v>Ossur</v>
          </cell>
          <cell r="D271" t="str">
            <v>PLA0*</v>
          </cell>
          <cell r="E271" t="str">
            <v>F8</v>
          </cell>
          <cell r="F271" t="str">
            <v>K1, K2 ; stopalo s prilagodljivim vračanjem energije ; nizkoprofilno ; s prilagodljivo višino pete obutve ; K1 od 45 do 116kg, K2 od 45 do 100kg</v>
          </cell>
          <cell r="G271" t="str">
            <v>Kos</v>
          </cell>
          <cell r="H271">
            <v>36</v>
          </cell>
          <cell r="I271">
            <v>3581.62</v>
          </cell>
          <cell r="J271" t="str">
            <v>Garancija za stopalno kozmetiko je 6 mesecev</v>
          </cell>
          <cell r="K271"/>
        </row>
        <row r="272">
          <cell r="A272" t="str">
            <v>27-7</v>
          </cell>
          <cell r="B272" t="str">
            <v>Pro-Flex XC</v>
          </cell>
          <cell r="C272" t="str">
            <v>Ossur</v>
          </cell>
          <cell r="D272" t="str">
            <v>PXC0*</v>
          </cell>
          <cell r="E272" t="str">
            <v>F9</v>
          </cell>
          <cell r="F272" t="str">
            <v>K1, K2, K3 ; stopalo s prilagodljivim vračanjem energije ; z učinkom šok blažilca ; od 45 do 166kg</v>
          </cell>
          <cell r="G272" t="str">
            <v>Kos</v>
          </cell>
          <cell r="H272">
            <v>36</v>
          </cell>
          <cell r="I272">
            <v>2072.9</v>
          </cell>
          <cell r="J272" t="str">
            <v>Garancija za stopalno kozmetiko je 6 mesecev</v>
          </cell>
          <cell r="K272"/>
        </row>
        <row r="273">
          <cell r="A273" t="str">
            <v>27-8</v>
          </cell>
          <cell r="B273" t="str">
            <v>Pro-Flex XC Torsion</v>
          </cell>
          <cell r="C273" t="str">
            <v>Ossur</v>
          </cell>
          <cell r="D273" t="str">
            <v>PXT0*</v>
          </cell>
          <cell r="E273" t="str">
            <v>F10</v>
          </cell>
          <cell r="F273" t="str">
            <v>K1, K2, K3 ; stopalo s prilagodljivim vračanjem energije ; z učinkom šok blažilca ; s torzijskim blažilcem ; kompatibilen z Unity ; od 45 do 147kg</v>
          </cell>
          <cell r="G273" t="str">
            <v>Kos</v>
          </cell>
          <cell r="H273">
            <v>36</v>
          </cell>
          <cell r="I273">
            <v>3023.08</v>
          </cell>
          <cell r="J273" t="str">
            <v>Garancija za stopalno kozmetiko je 6 mesecev</v>
          </cell>
          <cell r="K273"/>
        </row>
        <row r="274">
          <cell r="A274" t="str">
            <v>27-10</v>
          </cell>
          <cell r="B274" t="str">
            <v>Triton</v>
          </cell>
          <cell r="C274" t="str">
            <v>Otto Bock</v>
          </cell>
          <cell r="D274" t="str">
            <v>1C60=*P/4*</v>
          </cell>
          <cell r="E274" t="str">
            <v>F12</v>
          </cell>
          <cell r="F274" t="str">
            <v>K3, K4 ; stopalo s prilagodljivim vračanjem energije ; K3 do 150kg, K4 do 125kg</v>
          </cell>
          <cell r="G274" t="str">
            <v>Kos</v>
          </cell>
          <cell r="H274">
            <v>24</v>
          </cell>
          <cell r="I274">
            <v>3642.29</v>
          </cell>
          <cell r="J274" t="str">
            <v>Garancija za stopalno kozmetiko je 6 mesecev</v>
          </cell>
          <cell r="K274"/>
        </row>
        <row r="275">
          <cell r="A275" t="str">
            <v>27-11</v>
          </cell>
          <cell r="B275" t="str">
            <v>Triton VS</v>
          </cell>
          <cell r="C275" t="str">
            <v>Otto Bock</v>
          </cell>
          <cell r="D275" t="str">
            <v>1C61=*P/4*</v>
          </cell>
          <cell r="E275" t="str">
            <v>F13</v>
          </cell>
          <cell r="F275" t="str">
            <v>K3, K4 ; stopalo s prilagodljivim vračanjem energije ; z vertikalnim absorberjem  ; K3 do 150kg, K4 do 125kg</v>
          </cell>
          <cell r="G275" t="str">
            <v>Kos</v>
          </cell>
          <cell r="H275">
            <v>24</v>
          </cell>
          <cell r="I275">
            <v>5086.49</v>
          </cell>
          <cell r="J275" t="str">
            <v>Garancija za stopalno kozmetiko je 6 mesecev</v>
          </cell>
          <cell r="K275"/>
        </row>
        <row r="276">
          <cell r="A276" t="str">
            <v>27-12</v>
          </cell>
          <cell r="B276" t="str">
            <v>Triton Harmony</v>
          </cell>
          <cell r="C276" t="str">
            <v>Otto Bock</v>
          </cell>
          <cell r="D276" t="str">
            <v>1C62=*P/4*</v>
          </cell>
          <cell r="E276" t="str">
            <v>F14</v>
          </cell>
          <cell r="F276" t="str">
            <v>K3, K4 ; stopalo s prilagodljivim vračanjem energije ; z vgrajeno vakumsko črpalko ; K3 do 150kg, K4 do 125kg</v>
          </cell>
          <cell r="G276" t="str">
            <v>Kos</v>
          </cell>
          <cell r="H276">
            <v>24</v>
          </cell>
          <cell r="I276">
            <v>5444.22</v>
          </cell>
          <cell r="J276" t="str">
            <v>Garancija za stopalno kozmetiko je 6 mesecev</v>
          </cell>
          <cell r="K276"/>
        </row>
        <row r="277">
          <cell r="A277" t="str">
            <v>27-13</v>
          </cell>
          <cell r="B277" t="str">
            <v>Triton LP</v>
          </cell>
          <cell r="C277" t="str">
            <v>Otto Bock</v>
          </cell>
          <cell r="D277" t="str">
            <v>1C63=*P/4*</v>
          </cell>
          <cell r="E277" t="str">
            <v>F15</v>
          </cell>
          <cell r="F277" t="str">
            <v>K3, K4 ; stopalo s prilagodljivim vračanjem energije ; nizkoprofilno ; do 150kg</v>
          </cell>
          <cell r="G277" t="str">
            <v>Kos</v>
          </cell>
          <cell r="H277">
            <v>24</v>
          </cell>
          <cell r="I277">
            <v>4053.03</v>
          </cell>
          <cell r="J277" t="str">
            <v>Garancija za stopalno kozmetiko je 6 mesecev</v>
          </cell>
          <cell r="K277"/>
        </row>
        <row r="278">
          <cell r="A278" t="str">
            <v>27-14</v>
          </cell>
          <cell r="B278" t="str">
            <v>Triton HD</v>
          </cell>
          <cell r="C278" t="str">
            <v>Otto Bock</v>
          </cell>
          <cell r="D278" t="str">
            <v>1C64=*P/4*</v>
          </cell>
          <cell r="E278" t="str">
            <v>F16</v>
          </cell>
          <cell r="F278" t="str">
            <v>K3, K4 ; stopalo s prilagodljivim vračanjem energije ; vodoodporno ; do 150kg</v>
          </cell>
          <cell r="G278" t="str">
            <v>Kos</v>
          </cell>
          <cell r="H278">
            <v>24</v>
          </cell>
          <cell r="I278">
            <v>4742</v>
          </cell>
          <cell r="J278" t="str">
            <v>Garancija za stopalno kozmetiko je 6 mesecev</v>
          </cell>
          <cell r="K278"/>
        </row>
        <row r="279">
          <cell r="A279" t="str">
            <v>27-16</v>
          </cell>
          <cell r="B279" t="str">
            <v>Chopart foot komplet</v>
          </cell>
          <cell r="C279" t="str">
            <v>Otto Bock</v>
          </cell>
          <cell r="D279" t="str">
            <v>1E81</v>
          </cell>
          <cell r="E279" t="str">
            <v>F18</v>
          </cell>
          <cell r="F279" t="str">
            <v xml:space="preserve">K3, K4 ; stopalo za amputacijo po Chopart-u ; do 136kg </v>
          </cell>
          <cell r="G279" t="str">
            <v>Set</v>
          </cell>
          <cell r="H279">
            <v>24</v>
          </cell>
          <cell r="I279">
            <v>1603.2</v>
          </cell>
          <cell r="J279"/>
          <cell r="K279"/>
        </row>
        <row r="280">
          <cell r="A280" t="str">
            <v>27-35</v>
          </cell>
          <cell r="B280" t="str">
            <v xml:space="preserve">Pirogoff foot </v>
          </cell>
          <cell r="C280" t="str">
            <v>Otto Bock</v>
          </cell>
          <cell r="D280" t="str">
            <v>1P9=*</v>
          </cell>
          <cell r="E280" t="str">
            <v>F34</v>
          </cell>
          <cell r="F280" t="str">
            <v xml:space="preserve">stopalo za po amputaciji po Pirogoff-u </v>
          </cell>
          <cell r="G280" t="str">
            <v>Kos</v>
          </cell>
          <cell r="H280">
            <v>24</v>
          </cell>
          <cell r="I280">
            <v>382.12</v>
          </cell>
          <cell r="J280"/>
          <cell r="K280"/>
        </row>
        <row r="281">
          <cell r="A281" t="str">
            <v>27-18</v>
          </cell>
          <cell r="B281" t="str">
            <v>ProSYME</v>
          </cell>
          <cell r="C281" t="str">
            <v>Otto Bock</v>
          </cell>
          <cell r="D281" t="str">
            <v>1C20=*A/4</v>
          </cell>
          <cell r="E281" t="str">
            <v>F20</v>
          </cell>
          <cell r="F281" t="str">
            <v>K2, K3 : stopalo z vračanjem energije za amputacijo po Syme-mu ali Pirogoff-u ; velikost 25 do 100kg, 26-28 do 125kg</v>
          </cell>
          <cell r="G281" t="str">
            <v>Kos</v>
          </cell>
          <cell r="H281">
            <v>24</v>
          </cell>
          <cell r="I281">
            <v>2106.6799999999998</v>
          </cell>
          <cell r="J281" t="str">
            <v>Garancija za stopalno kozmetiko je 6 mesecev</v>
          </cell>
          <cell r="K281"/>
        </row>
        <row r="282">
          <cell r="A282" t="str">
            <v>27-36</v>
          </cell>
          <cell r="B282" t="str">
            <v>SACH Foot</v>
          </cell>
          <cell r="C282" t="str">
            <v>Otto Bock</v>
          </cell>
          <cell r="D282" t="str">
            <v>1S*=* + 2R8=M*</v>
          </cell>
          <cell r="E282" t="str">
            <v>F35</v>
          </cell>
          <cell r="F282" t="str">
            <v>K1, K2 ; stopalo s stisljivo peto ; velikost 22-25 do 100kg, 26-28 do 125kg (razen 1S101* "SACH+" 22-23 do 80kg, 24-25 do 100kg, 26-30 do 125kg)</v>
          </cell>
          <cell r="G282" t="str">
            <v>Kos</v>
          </cell>
          <cell r="H282">
            <v>24</v>
          </cell>
          <cell r="I282">
            <v>155.68</v>
          </cell>
          <cell r="J282"/>
          <cell r="K282"/>
        </row>
        <row r="283">
          <cell r="A283" t="str">
            <v>27-37</v>
          </cell>
          <cell r="B283" t="str">
            <v>Single Axis Foot with toes</v>
          </cell>
          <cell r="C283" t="str">
            <v>Otto Bock</v>
          </cell>
          <cell r="D283" t="str">
            <v>1H*=* +2R10=*</v>
          </cell>
          <cell r="E283" t="str">
            <v>F36</v>
          </cell>
          <cell r="F283" t="str">
            <v>K1 ; Enoosno stopalo ; do 100kg</v>
          </cell>
          <cell r="G283" t="str">
            <v>Kos</v>
          </cell>
          <cell r="H283">
            <v>24</v>
          </cell>
          <cell r="I283">
            <v>253.73</v>
          </cell>
          <cell r="J283"/>
          <cell r="K283"/>
        </row>
        <row r="284">
          <cell r="A284" t="str">
            <v>27-19</v>
          </cell>
          <cell r="B284" t="str">
            <v>Adjust</v>
          </cell>
          <cell r="C284" t="str">
            <v>Otto Bock</v>
          </cell>
          <cell r="D284" t="str">
            <v>1M10=*P/4</v>
          </cell>
          <cell r="E284" t="str">
            <v>F21</v>
          </cell>
          <cell r="F284" t="str">
            <v>K1, K2 ; večosno stopalo s prilagodljivo trdoto pete ; velikost 22-23 do 80kg, 24-25 do 100kg, 26-30 do 125kg</v>
          </cell>
          <cell r="G284" t="str">
            <v>Kos</v>
          </cell>
          <cell r="H284">
            <v>24</v>
          </cell>
          <cell r="I284">
            <v>638.63</v>
          </cell>
          <cell r="J284" t="str">
            <v>Garancija za stopalno kozmetiko je 6 mesecev</v>
          </cell>
          <cell r="K284"/>
        </row>
        <row r="285">
          <cell r="A285" t="str">
            <v>27-20</v>
          </cell>
          <cell r="B285" t="str">
            <v>Dynamic</v>
          </cell>
          <cell r="C285" t="str">
            <v>Otto Bock</v>
          </cell>
          <cell r="D285" t="str">
            <v>1D10=*P*</v>
          </cell>
          <cell r="E285" t="str">
            <v>F22</v>
          </cell>
          <cell r="F285" t="str">
            <v>K1, K2 ; dinamično stopalo ; do 150 kg</v>
          </cell>
          <cell r="G285" t="str">
            <v>Kos</v>
          </cell>
          <cell r="H285">
            <v>24</v>
          </cell>
          <cell r="I285">
            <v>351.11</v>
          </cell>
          <cell r="J285"/>
          <cell r="K285"/>
        </row>
        <row r="286">
          <cell r="A286" t="str">
            <v>27-21</v>
          </cell>
          <cell r="B286" t="str">
            <v>Dynamic Motion</v>
          </cell>
          <cell r="C286" t="str">
            <v>Otto Bock</v>
          </cell>
          <cell r="D286" t="str">
            <v>1D35=*</v>
          </cell>
          <cell r="E286" t="str">
            <v>F23</v>
          </cell>
          <cell r="F286" t="str">
            <v>K2, K3 ; dinamično stopalo z delnim vračanjem energije ; velikost 22-25 do 75kg, 26-30 do 100kg</v>
          </cell>
          <cell r="G286" t="str">
            <v>Kos</v>
          </cell>
          <cell r="H286">
            <v>24</v>
          </cell>
          <cell r="I286">
            <v>675.73</v>
          </cell>
          <cell r="J286"/>
          <cell r="K286"/>
        </row>
        <row r="287">
          <cell r="A287" t="str">
            <v>27-22</v>
          </cell>
          <cell r="B287" t="str">
            <v>Greissinger Plus</v>
          </cell>
          <cell r="C287" t="str">
            <v>Otto Bock</v>
          </cell>
          <cell r="D287" t="str">
            <v>1A30=*</v>
          </cell>
          <cell r="E287" t="str">
            <v>F24</v>
          </cell>
          <cell r="F287" t="str">
            <v>K2, K3 ; stopalo z večosnim gležnjem ; velikost 24-25 do 75kg, 26-30 do 100kg</v>
          </cell>
          <cell r="G287" t="str">
            <v>Kos</v>
          </cell>
          <cell r="H287">
            <v>24</v>
          </cell>
          <cell r="I287">
            <v>645.25</v>
          </cell>
          <cell r="J287"/>
          <cell r="K287"/>
        </row>
        <row r="288">
          <cell r="A288" t="str">
            <v>27-38</v>
          </cell>
          <cell r="B288" t="str">
            <v>Terion K2</v>
          </cell>
          <cell r="C288" t="str">
            <v>Otto Bock</v>
          </cell>
          <cell r="D288" t="str">
            <v>1C11=*P/4*</v>
          </cell>
          <cell r="E288" t="str">
            <v>F37</v>
          </cell>
          <cell r="F288" t="str">
            <v>K1, K2 ; stopalo brez  prilagodljivega vračanja energije ; velikost 22-23 do 100kg, 24-25 do 150kg, 26-30 do 175kg</v>
          </cell>
          <cell r="G288" t="str">
            <v>Kos</v>
          </cell>
          <cell r="H288">
            <v>24</v>
          </cell>
          <cell r="I288">
            <v>613.45000000000005</v>
          </cell>
          <cell r="J288"/>
          <cell r="K288"/>
        </row>
        <row r="289">
          <cell r="A289" t="str">
            <v>27-39</v>
          </cell>
          <cell r="B289" t="str">
            <v>C-Walk</v>
          </cell>
          <cell r="C289" t="str">
            <v>Otto Bock</v>
          </cell>
          <cell r="D289" t="str">
            <v>1C40=*P/4</v>
          </cell>
          <cell r="E289" t="str">
            <v>F38</v>
          </cell>
          <cell r="F289" t="str">
            <v>K3, K4 ; stopalo brez  prilagodljivega vračanja energije ; velikost 24-25 do 75kg, 26-30 do 100kg</v>
          </cell>
          <cell r="G289" t="str">
            <v>Kos</v>
          </cell>
          <cell r="H289">
            <v>24</v>
          </cell>
          <cell r="I289">
            <v>2881.77</v>
          </cell>
          <cell r="J289"/>
          <cell r="K289"/>
        </row>
        <row r="290">
          <cell r="A290" t="str">
            <v>27-24</v>
          </cell>
          <cell r="B290" t="str">
            <v>Super SACH</v>
          </cell>
          <cell r="C290" t="str">
            <v>Blatchford</v>
          </cell>
          <cell r="D290" t="str">
            <v>P5291*</v>
          </cell>
          <cell r="E290" t="str">
            <v>F25</v>
          </cell>
          <cell r="F290" t="str">
            <v>K1, K2 ; SACH stopalo z nastavljivo trdoto pete ; vodoodporno do 1m ; do 125kg</v>
          </cell>
          <cell r="G290" t="str">
            <v>Kos</v>
          </cell>
          <cell r="H290">
            <v>24</v>
          </cell>
          <cell r="I290">
            <v>181.85</v>
          </cell>
          <cell r="J290"/>
          <cell r="K290"/>
        </row>
        <row r="291">
          <cell r="A291" t="str">
            <v>27-25</v>
          </cell>
          <cell r="B291" t="str">
            <v>Navigator</v>
          </cell>
          <cell r="C291" t="str">
            <v>Blatchford</v>
          </cell>
          <cell r="D291" t="str">
            <v>NAV*</v>
          </cell>
          <cell r="E291" t="str">
            <v>F26</v>
          </cell>
          <cell r="F291" t="str">
            <v>K1, K2, K3 ; stopalo z večosnim gležnjem ; do 125 kg</v>
          </cell>
          <cell r="G291" t="str">
            <v>Kos</v>
          </cell>
          <cell r="H291">
            <v>24</v>
          </cell>
          <cell r="I291">
            <v>718.31</v>
          </cell>
          <cell r="J291"/>
          <cell r="K291"/>
        </row>
        <row r="292">
          <cell r="A292" t="str">
            <v>27-26</v>
          </cell>
          <cell r="B292" t="str">
            <v>Esprit</v>
          </cell>
          <cell r="C292" t="str">
            <v>Blatchford</v>
          </cell>
          <cell r="D292" t="str">
            <v>ESP*</v>
          </cell>
          <cell r="E292" t="str">
            <v>F17</v>
          </cell>
          <cell r="F292" t="str">
            <v>K2, K3, K4 ; stopalo brez  prilagodljivega vračanja energije ; vodoodporno do 1 m ; do 125kg (K4 do 100kg)</v>
          </cell>
          <cell r="G292" t="str">
            <v>Kos</v>
          </cell>
          <cell r="H292">
            <v>24</v>
          </cell>
          <cell r="I292">
            <v>1409.66</v>
          </cell>
          <cell r="J292"/>
          <cell r="K292"/>
        </row>
        <row r="293">
          <cell r="A293" t="str">
            <v>27-27</v>
          </cell>
          <cell r="B293" t="str">
            <v>Epirus</v>
          </cell>
          <cell r="C293" t="str">
            <v>Blatchford</v>
          </cell>
          <cell r="D293" t="str">
            <v>EP*</v>
          </cell>
          <cell r="E293" t="str">
            <v>F27</v>
          </cell>
          <cell r="F293" t="str">
            <v>K2, K3, K4 ; stopalo brez prilagodljivega vračanja energije ; z  večosnim gležnjem ; vodoodporno do 1 m ; do 125kg (K4 do 100kg)</v>
          </cell>
          <cell r="G293" t="str">
            <v>Kos</v>
          </cell>
          <cell r="H293">
            <v>24</v>
          </cell>
          <cell r="I293">
            <v>1780.25</v>
          </cell>
          <cell r="J293"/>
          <cell r="K293"/>
        </row>
        <row r="294">
          <cell r="A294" t="str">
            <v>27-28</v>
          </cell>
          <cell r="B294" t="str">
            <v>Elite 2</v>
          </cell>
          <cell r="C294" t="str">
            <v>Blatchford</v>
          </cell>
          <cell r="D294" t="str">
            <v>EL *</v>
          </cell>
          <cell r="E294" t="str">
            <v>F28</v>
          </cell>
          <cell r="F294" t="str">
            <v>K2, K3, K4 ; stopalo s prilagodljivim vračanjem energije ; vodoodporno do 1 m ; do 166kg</v>
          </cell>
          <cell r="G294" t="str">
            <v>Kos</v>
          </cell>
          <cell r="H294">
            <v>24</v>
          </cell>
          <cell r="I294">
            <v>2826.37</v>
          </cell>
          <cell r="J294"/>
          <cell r="K294"/>
        </row>
        <row r="295">
          <cell r="A295" t="str">
            <v>27-29</v>
          </cell>
          <cell r="B295" t="str">
            <v>Elite VT</v>
          </cell>
          <cell r="C295" t="str">
            <v>Blatchford</v>
          </cell>
          <cell r="D295" t="str">
            <v>EVT*</v>
          </cell>
          <cell r="E295" t="str">
            <v>F29</v>
          </cell>
          <cell r="F295" t="str">
            <v>K3, K4 ; stopalo s prilagodljivim vračanjem energije ; z torzijskim in šok adapterjem ;  do 166kg</v>
          </cell>
          <cell r="G295" t="str">
            <v>Kos</v>
          </cell>
          <cell r="H295">
            <v>24</v>
          </cell>
          <cell r="I295">
            <v>4246.13</v>
          </cell>
          <cell r="J295"/>
          <cell r="K295"/>
        </row>
        <row r="296">
          <cell r="A296" t="str">
            <v>27-30</v>
          </cell>
          <cell r="B296" t="str">
            <v>Echelon</v>
          </cell>
          <cell r="C296" t="str">
            <v>Blatchford</v>
          </cell>
          <cell r="D296" t="str">
            <v>EC*</v>
          </cell>
          <cell r="E296" t="str">
            <v>F30</v>
          </cell>
          <cell r="F296" t="str">
            <v>K2, K3, K4 ; hidravlično stopalo brez prilagodljivega vračanja energije ; vodoodporno do 1 m ; do 125kg (K4 do 100kg)</v>
          </cell>
          <cell r="G296" t="str">
            <v>Kos</v>
          </cell>
          <cell r="H296">
            <v>24</v>
          </cell>
          <cell r="I296">
            <v>5318.16</v>
          </cell>
          <cell r="J296"/>
          <cell r="K296"/>
        </row>
        <row r="297">
          <cell r="A297" t="str">
            <v>27-31</v>
          </cell>
          <cell r="B297" t="str">
            <v>Echelon VAC</v>
          </cell>
          <cell r="C297" t="str">
            <v>Blatchford</v>
          </cell>
          <cell r="D297" t="str">
            <v>EVAC*</v>
          </cell>
          <cell r="E297" t="str">
            <v>F31</v>
          </cell>
          <cell r="F297" t="str">
            <v>K2, K3, K4 ; hidravlično stopalo brez prilagodljivega vračanja energije ; z vgrajeno aktivno vakumsko črpalko ; do 125kg (K4 do 100kg)</v>
          </cell>
          <cell r="G297" t="str">
            <v>Kos</v>
          </cell>
          <cell r="H297">
            <v>24</v>
          </cell>
          <cell r="I297">
            <v>6026.36</v>
          </cell>
          <cell r="J297"/>
          <cell r="K297"/>
        </row>
        <row r="298">
          <cell r="A298" t="str">
            <v>27-32</v>
          </cell>
          <cell r="B298" t="str">
            <v>Echelon VT</v>
          </cell>
          <cell r="C298" t="str">
            <v>Blatchford</v>
          </cell>
          <cell r="D298" t="str">
            <v>ECVT*</v>
          </cell>
          <cell r="E298" t="str">
            <v>F32</v>
          </cell>
          <cell r="F298" t="str">
            <v>K2, K3, K4 ; hidravlično stopalo brez prilagodljivega vračanja energije ; z torzijskim in šok adapterjem ; do 125kg (K4 do 100kg)</v>
          </cell>
          <cell r="G298" t="str">
            <v>Kos</v>
          </cell>
          <cell r="H298">
            <v>24</v>
          </cell>
          <cell r="I298">
            <v>6661.62</v>
          </cell>
          <cell r="J298"/>
          <cell r="K298"/>
        </row>
        <row r="299">
          <cell r="A299" t="str">
            <v>27-33</v>
          </cell>
          <cell r="B299" t="str">
            <v>Avalon K2</v>
          </cell>
          <cell r="C299" t="str">
            <v>Blatchford</v>
          </cell>
          <cell r="D299" t="str">
            <v>AV *</v>
          </cell>
          <cell r="E299" t="str">
            <v>F33</v>
          </cell>
          <cell r="F299" t="str">
            <v>K2 ; hidravlično stopalo za K2 ; vodoodporno do 1 m ; do 150kg</v>
          </cell>
          <cell r="G299" t="str">
            <v>Kos</v>
          </cell>
          <cell r="H299">
            <v>24</v>
          </cell>
          <cell r="I299">
            <v>2665.18</v>
          </cell>
          <cell r="J299"/>
          <cell r="K299"/>
        </row>
        <row r="300">
          <cell r="A300" t="str">
            <v>27-40</v>
          </cell>
          <cell r="B300" t="str">
            <v>Echelon ER</v>
          </cell>
          <cell r="C300" t="str">
            <v>Blatchford</v>
          </cell>
          <cell r="D300" t="str">
            <v>ECER*</v>
          </cell>
          <cell r="E300" t="str">
            <v>F39</v>
          </cell>
          <cell r="F300" t="str">
            <v>K2, K3, K4 ; hidravlično stopalo s povečano gibljivostjo ; vodoodporno do 1 m ; do 125kg (K4 do 100kg)</v>
          </cell>
          <cell r="G300" t="str">
            <v>Kos</v>
          </cell>
          <cell r="H300">
            <v>24</v>
          </cell>
          <cell r="I300">
            <v>5677.14</v>
          </cell>
          <cell r="J300"/>
          <cell r="K300"/>
        </row>
        <row r="301">
          <cell r="A301" t="str">
            <v>27-41</v>
          </cell>
          <cell r="B301" t="str">
            <v>Upya foot</v>
          </cell>
          <cell r="C301" t="str">
            <v>Exoneo</v>
          </cell>
          <cell r="D301" t="str">
            <v>Upya L/R  01C*-P*</v>
          </cell>
          <cell r="E301" t="str">
            <v>F40</v>
          </cell>
          <cell r="F301" t="str">
            <v>K1,K2,K3; dinamično stopalo z prožno metatarzalo osnovo ; vodoodporno ; od 50 do 110kg</v>
          </cell>
          <cell r="G301" t="str">
            <v>Kos</v>
          </cell>
          <cell r="H301">
            <v>24</v>
          </cell>
          <cell r="I301">
            <v>1016.04</v>
          </cell>
          <cell r="J301" t="str">
            <v>Garancija za stopalno kozmetiko je 6 mesecev</v>
          </cell>
          <cell r="K301"/>
        </row>
        <row r="302">
          <cell r="A302" t="str">
            <v>27-42</v>
          </cell>
          <cell r="B302" t="str">
            <v>F64 Dynamic Heavy Duty Foot</v>
          </cell>
          <cell r="C302" t="str">
            <v>Uniprox (Bauerfeind)</v>
          </cell>
          <cell r="D302" t="str">
            <v>F64-*</v>
          </cell>
          <cell r="E302" t="str">
            <v>F41</v>
          </cell>
          <cell r="F302" t="str">
            <v>K1, K2, K3 ; Stopalo za velike obremenitve ; vodoodporno ; do 205kg</v>
          </cell>
          <cell r="G302" t="str">
            <v>Kos</v>
          </cell>
          <cell r="H302">
            <v>24</v>
          </cell>
          <cell r="I302">
            <v>1065.79</v>
          </cell>
          <cell r="J302"/>
          <cell r="K302"/>
        </row>
        <row r="303">
          <cell r="A303" t="str">
            <v>27-43</v>
          </cell>
          <cell r="B303" t="str">
            <v>Foot for water resistant prost. z adapt.</v>
          </cell>
          <cell r="C303" t="str">
            <v>Otto Bock</v>
          </cell>
          <cell r="D303" t="str">
            <v>1WR95=*P/4</v>
          </cell>
          <cell r="E303" t="str">
            <v>F42</v>
          </cell>
          <cell r="F303" t="str">
            <v>stopalo za kopalno protezo ; do 150kg</v>
          </cell>
          <cell r="G303" t="str">
            <v>Kos</v>
          </cell>
          <cell r="H303">
            <v>24</v>
          </cell>
          <cell r="I303">
            <v>506.13</v>
          </cell>
          <cell r="J303"/>
          <cell r="K303"/>
        </row>
        <row r="304">
          <cell r="A304" t="str">
            <v>27-01</v>
          </cell>
          <cell r="B304" t="str">
            <v>Taleo</v>
          </cell>
          <cell r="C304" t="str">
            <v>Otto Bock</v>
          </cell>
          <cell r="D304" t="str">
            <v>1C50=*P/4*</v>
          </cell>
          <cell r="E304" t="str">
            <v>F43</v>
          </cell>
          <cell r="F304" t="str">
            <v>K3, K4 ; Stopalo s prilagodljivim vračanjem energije ; vodoodporno ; do 150kg</v>
          </cell>
          <cell r="G304" t="str">
            <v>Kos</v>
          </cell>
          <cell r="H304">
            <v>24</v>
          </cell>
          <cell r="I304">
            <v>3745.63</v>
          </cell>
          <cell r="J304" t="str">
            <v>Garancija za stopalno kozmetiko je 6 mesecev</v>
          </cell>
          <cell r="K304"/>
        </row>
        <row r="305">
          <cell r="A305" t="str">
            <v>27-02</v>
          </cell>
          <cell r="B305" t="str">
            <v>Taleo LP</v>
          </cell>
          <cell r="C305" t="str">
            <v>Otto Bock</v>
          </cell>
          <cell r="D305" t="str">
            <v>1C53=*P/4*</v>
          </cell>
          <cell r="E305" t="str">
            <v>F44</v>
          </cell>
          <cell r="F305" t="str">
            <v>K3, K4 ; Stopalo s prilagodljivim vračanjem energije ; nizkoprofilno ; vodoodporno ; do 150kg</v>
          </cell>
          <cell r="G305" t="str">
            <v>Kos</v>
          </cell>
          <cell r="H305">
            <v>24</v>
          </cell>
          <cell r="I305">
            <v>4050.38</v>
          </cell>
          <cell r="J305" t="str">
            <v>Garancija za stopalno kozmetiko je 6 mesecev</v>
          </cell>
          <cell r="K305"/>
        </row>
        <row r="306">
          <cell r="A306" t="str">
            <v>27-03</v>
          </cell>
          <cell r="B306" t="str">
            <v>Flex-Foot Assure</v>
          </cell>
          <cell r="C306" t="str">
            <v>Ossur</v>
          </cell>
          <cell r="D306" t="str">
            <v>FAPE*</v>
          </cell>
          <cell r="E306" t="str">
            <v>F45</v>
          </cell>
          <cell r="F306" t="str">
            <v>K1 ; Dinamično stopalo s prožno metatarzalo osnovo ; kompatibilen z Unity ; od 45 do 136kg</v>
          </cell>
          <cell r="G306" t="str">
            <v>Kos</v>
          </cell>
          <cell r="H306">
            <v>36</v>
          </cell>
          <cell r="I306">
            <v>746.44</v>
          </cell>
          <cell r="J306" t="str">
            <v>Garancija za stopalno kozmetiko je 6 mesecev</v>
          </cell>
          <cell r="K306"/>
        </row>
        <row r="307">
          <cell r="A307" t="str">
            <v>27-04</v>
          </cell>
          <cell r="B307" t="str">
            <v>Polnilo -URI - Pds</v>
          </cell>
          <cell r="C307" t="str">
            <v>URI Soča</v>
          </cell>
          <cell r="D307" t="str">
            <v>PPOL01</v>
          </cell>
          <cell r="E307" t="str">
            <v>F46</v>
          </cell>
          <cell r="F307" t="str">
            <v>Elastomerno polnilo po amputaciji dela stopala</v>
          </cell>
          <cell r="G307" t="str">
            <v>Kos</v>
          </cell>
          <cell r="H307">
            <v>1</v>
          </cell>
          <cell r="I307">
            <v>424.64</v>
          </cell>
          <cell r="J307"/>
          <cell r="K307"/>
        </row>
        <row r="308">
          <cell r="A308" t="str">
            <v>27-54</v>
          </cell>
          <cell r="B308" t="str">
            <v>Trias</v>
          </cell>
          <cell r="C308" t="str">
            <v>Otto Bock</v>
          </cell>
          <cell r="D308" t="str">
            <v>1C30-1=*P/4*</v>
          </cell>
          <cell r="E308" t="str">
            <v>F17</v>
          </cell>
          <cell r="F308" t="str">
            <v>K2, K3 ; stopalo brez  prilagodljivega vračanja energije ; obremenitev glede na velikost: 21-22 do 80kg, 23-24 do 95kg, 25-26 do 110kg in 27-30 do 125kg</v>
          </cell>
          <cell r="G308" t="str">
            <v>Kos</v>
          </cell>
          <cell r="H308">
            <v>24</v>
          </cell>
          <cell r="I308">
            <v>1093.08</v>
          </cell>
          <cell r="J308" t="str">
            <v>Garancija za stopalno kozmetiko je 6 mesecev</v>
          </cell>
          <cell r="K308"/>
        </row>
        <row r="309">
          <cell r="A309" t="str">
            <v>06 24 45</v>
          </cell>
          <cell r="B309" t="str">
            <v>Komponente za uravnavo protez spodnjih udov</v>
          </cell>
          <cell r="C309"/>
          <cell r="D309"/>
          <cell r="E309"/>
          <cell r="F309"/>
          <cell r="G309"/>
          <cell r="H309"/>
          <cell r="I309" t="str">
            <v>x</v>
          </cell>
          <cell r="J309"/>
          <cell r="K309"/>
        </row>
        <row r="310">
          <cell r="A310" t="str">
            <v>45-1</v>
          </cell>
          <cell r="B310" t="str">
            <v>Drsni navojni adapter</v>
          </cell>
          <cell r="C310" t="str">
            <v>Otto Bock</v>
          </cell>
          <cell r="D310" t="str">
            <v>4R103</v>
          </cell>
          <cell r="E310" t="str">
            <v>U1</v>
          </cell>
          <cell r="F310" t="str">
            <v>drsni adapter</v>
          </cell>
          <cell r="G310" t="str">
            <v>Kos</v>
          </cell>
          <cell r="H310">
            <v>24</v>
          </cell>
          <cell r="I310">
            <v>247.76</v>
          </cell>
          <cell r="J310"/>
          <cell r="K310"/>
        </row>
        <row r="311">
          <cell r="A311" t="str">
            <v>45-2</v>
          </cell>
          <cell r="B311" t="str">
            <v>Premični dvojni adapter</v>
          </cell>
          <cell r="C311" t="str">
            <v>Otto Bock</v>
          </cell>
          <cell r="D311" t="str">
            <v>4R104=60</v>
          </cell>
          <cell r="E311" t="str">
            <v>U3</v>
          </cell>
          <cell r="F311" t="str">
            <v>dvojni gibljiv adapter</v>
          </cell>
          <cell r="G311" t="str">
            <v>Kos</v>
          </cell>
          <cell r="H311">
            <v>24</v>
          </cell>
          <cell r="I311">
            <v>250.42</v>
          </cell>
          <cell r="J311"/>
          <cell r="K311"/>
        </row>
        <row r="312">
          <cell r="A312" t="str">
            <v>45-3</v>
          </cell>
          <cell r="B312" t="str">
            <v>Premični dvojni adapter</v>
          </cell>
          <cell r="C312" t="str">
            <v>Otto Bock</v>
          </cell>
          <cell r="D312" t="str">
            <v>4R104=75</v>
          </cell>
          <cell r="E312" t="str">
            <v>U3</v>
          </cell>
          <cell r="F312" t="str">
            <v>dvojni gibljiv adapter</v>
          </cell>
          <cell r="G312" t="str">
            <v>Kos</v>
          </cell>
          <cell r="H312">
            <v>24</v>
          </cell>
          <cell r="I312">
            <v>250.42</v>
          </cell>
          <cell r="J312"/>
          <cell r="K312"/>
        </row>
        <row r="313">
          <cell r="A313" t="str">
            <v>45-4</v>
          </cell>
          <cell r="B313" t="str">
            <v>Double Adapter</v>
          </cell>
          <cell r="C313" t="str">
            <v>Otto Bock</v>
          </cell>
          <cell r="D313" t="str">
            <v>4R76</v>
          </cell>
          <cell r="E313" t="str">
            <v>U2</v>
          </cell>
          <cell r="F313" t="str">
            <v>dvojni adapter</v>
          </cell>
          <cell r="G313" t="str">
            <v>Kos</v>
          </cell>
          <cell r="H313">
            <v>24</v>
          </cell>
          <cell r="I313">
            <v>118.45</v>
          </cell>
          <cell r="J313"/>
          <cell r="K313"/>
        </row>
        <row r="314">
          <cell r="A314" t="str">
            <v>45-5</v>
          </cell>
          <cell r="B314" t="str">
            <v>Double Adapter</v>
          </cell>
          <cell r="C314" t="str">
            <v>Otto Bock</v>
          </cell>
          <cell r="D314" t="str">
            <v>4R78</v>
          </cell>
          <cell r="E314" t="str">
            <v>U2</v>
          </cell>
          <cell r="F314" t="str">
            <v>dvojni adapter</v>
          </cell>
          <cell r="G314" t="str">
            <v>Kos</v>
          </cell>
          <cell r="H314">
            <v>24</v>
          </cell>
          <cell r="I314">
            <v>124.15</v>
          </cell>
          <cell r="J314"/>
          <cell r="K314"/>
        </row>
        <row r="315">
          <cell r="A315" t="str">
            <v>45-6</v>
          </cell>
          <cell r="B315" t="str">
            <v>Double Adapter</v>
          </cell>
          <cell r="C315" t="str">
            <v>Otto Bock</v>
          </cell>
          <cell r="D315" t="str">
            <v>4R84</v>
          </cell>
          <cell r="E315" t="str">
            <v>U2</v>
          </cell>
          <cell r="F315" t="str">
            <v>dvojni adapter</v>
          </cell>
          <cell r="G315" t="str">
            <v>Kos</v>
          </cell>
          <cell r="H315">
            <v>24</v>
          </cell>
          <cell r="I315">
            <v>135.15</v>
          </cell>
          <cell r="J315"/>
          <cell r="K315"/>
        </row>
        <row r="316">
          <cell r="A316" t="str">
            <v>45-7</v>
          </cell>
          <cell r="B316" t="str">
            <v>Sliding Adapter</v>
          </cell>
          <cell r="C316" t="str">
            <v>Otto Bock</v>
          </cell>
          <cell r="D316" t="str">
            <v>4R88</v>
          </cell>
          <cell r="E316" t="str">
            <v>U1</v>
          </cell>
          <cell r="F316" t="str">
            <v>drsni adapter</v>
          </cell>
          <cell r="G316" t="str">
            <v>Kos</v>
          </cell>
          <cell r="H316">
            <v>24</v>
          </cell>
          <cell r="I316">
            <v>255.72</v>
          </cell>
          <cell r="J316"/>
          <cell r="K316"/>
        </row>
        <row r="317">
          <cell r="A317" t="str">
            <v>45-8</v>
          </cell>
          <cell r="B317" t="str">
            <v>Slide Clamp-Aluminium Adapter</v>
          </cell>
          <cell r="C317" t="str">
            <v>Otto Bock</v>
          </cell>
          <cell r="D317" t="str">
            <v>4R98</v>
          </cell>
          <cell r="E317" t="str">
            <v>U1</v>
          </cell>
          <cell r="F317" t="str">
            <v>drsni adapter</v>
          </cell>
          <cell r="G317" t="str">
            <v>Kos</v>
          </cell>
          <cell r="H317">
            <v>24</v>
          </cell>
          <cell r="I317">
            <v>166.95</v>
          </cell>
          <cell r="J317"/>
          <cell r="K317"/>
        </row>
        <row r="318">
          <cell r="A318" t="str">
            <v>45-9</v>
          </cell>
          <cell r="B318" t="str">
            <v>Sliding Adapter</v>
          </cell>
          <cell r="C318" t="str">
            <v>Otto Bock</v>
          </cell>
          <cell r="D318" t="str">
            <v>4R101</v>
          </cell>
          <cell r="E318" t="str">
            <v>U1</v>
          </cell>
          <cell r="F318" t="str">
            <v>drsni adapter</v>
          </cell>
          <cell r="G318" t="str">
            <v>Kos</v>
          </cell>
          <cell r="H318">
            <v>24</v>
          </cell>
          <cell r="I318">
            <v>166.95</v>
          </cell>
          <cell r="J318"/>
          <cell r="K318"/>
        </row>
        <row r="319">
          <cell r="A319" t="str">
            <v>45-11</v>
          </cell>
          <cell r="B319" t="str">
            <v>Angled adapter 10°</v>
          </cell>
          <cell r="C319" t="str">
            <v>Otto Bock</v>
          </cell>
          <cell r="D319" t="str">
            <v>4R56</v>
          </cell>
          <cell r="E319" t="str">
            <v>U4</v>
          </cell>
          <cell r="F319" t="str">
            <v xml:space="preserve"> kotni adapter</v>
          </cell>
          <cell r="G319" t="str">
            <v>Kos</v>
          </cell>
          <cell r="H319">
            <v>24</v>
          </cell>
          <cell r="I319">
            <v>251.75</v>
          </cell>
          <cell r="J319"/>
          <cell r="K319"/>
        </row>
        <row r="320">
          <cell r="A320" t="str">
            <v>45-12</v>
          </cell>
          <cell r="B320" t="str">
            <v>Angled adapter 20°</v>
          </cell>
          <cell r="C320" t="str">
            <v>Otto Bock</v>
          </cell>
          <cell r="D320" t="str">
            <v>4R56=1</v>
          </cell>
          <cell r="E320" t="str">
            <v>U4</v>
          </cell>
          <cell r="F320" t="str">
            <v xml:space="preserve"> kotni adapter</v>
          </cell>
          <cell r="G320" t="str">
            <v>Kos</v>
          </cell>
          <cell r="H320">
            <v>24</v>
          </cell>
          <cell r="I320">
            <v>251.75</v>
          </cell>
          <cell r="J320"/>
          <cell r="K320"/>
        </row>
        <row r="321">
          <cell r="A321" t="str">
            <v>45-13</v>
          </cell>
          <cell r="B321" t="str">
            <v>Angled adapter 30°</v>
          </cell>
          <cell r="C321" t="str">
            <v>Otto Bock</v>
          </cell>
          <cell r="D321" t="str">
            <v>4R56=2</v>
          </cell>
          <cell r="E321" t="str">
            <v>U4</v>
          </cell>
          <cell r="F321" t="str">
            <v xml:space="preserve"> kotni adapter</v>
          </cell>
          <cell r="G321" t="str">
            <v>Kos</v>
          </cell>
          <cell r="H321">
            <v>24</v>
          </cell>
          <cell r="I321">
            <v>251.75</v>
          </cell>
          <cell r="J321"/>
          <cell r="K321"/>
        </row>
        <row r="322">
          <cell r="A322" t="str">
            <v>45-14</v>
          </cell>
          <cell r="B322" t="str">
            <v>Angled adapter 6° for bathing prost.</v>
          </cell>
          <cell r="C322" t="str">
            <v>Otto Bock</v>
          </cell>
          <cell r="D322" t="str">
            <v>2WR95=1</v>
          </cell>
          <cell r="E322" t="str">
            <v>U6</v>
          </cell>
          <cell r="F322" t="str">
            <v>kotni adapter za kopalno protezo</v>
          </cell>
          <cell r="G322" t="str">
            <v>Kos</v>
          </cell>
          <cell r="H322">
            <v>24</v>
          </cell>
          <cell r="I322">
            <v>237.17</v>
          </cell>
          <cell r="J322"/>
          <cell r="K322"/>
        </row>
        <row r="323">
          <cell r="A323" t="str">
            <v>45-01</v>
          </cell>
          <cell r="B323" t="str">
            <v>Quickchange adapter</v>
          </cell>
          <cell r="C323" t="str">
            <v>Otto Bock</v>
          </cell>
          <cell r="D323" t="str">
            <v>4R10=111</v>
          </cell>
          <cell r="E323" t="str">
            <v>U5</v>
          </cell>
          <cell r="F323" t="str">
            <v>hitro-snemljiv adapter</v>
          </cell>
          <cell r="G323" t="str">
            <v>Kos</v>
          </cell>
          <cell r="H323">
            <v>24</v>
          </cell>
          <cell r="I323">
            <v>628.02</v>
          </cell>
          <cell r="J323"/>
          <cell r="K323"/>
        </row>
        <row r="324">
          <cell r="A324" t="str">
            <v>45-02</v>
          </cell>
          <cell r="B324" t="str">
            <v>Double Adapter</v>
          </cell>
          <cell r="C324" t="str">
            <v>Otto Bock</v>
          </cell>
          <cell r="D324" t="str">
            <v>4R72=32</v>
          </cell>
          <cell r="E324" t="str">
            <v>U2</v>
          </cell>
          <cell r="F324" t="str">
            <v>dvojni adapter</v>
          </cell>
          <cell r="G324" t="str">
            <v>Kos</v>
          </cell>
          <cell r="H324">
            <v>24</v>
          </cell>
          <cell r="I324">
            <v>169.6</v>
          </cell>
          <cell r="J324"/>
          <cell r="K324"/>
        </row>
        <row r="325">
          <cell r="A325" t="str">
            <v>45-03</v>
          </cell>
          <cell r="B325" t="str">
            <v>Double Adapter</v>
          </cell>
          <cell r="C325" t="str">
            <v>Otto Bock</v>
          </cell>
          <cell r="D325" t="str">
            <v>4R72=45</v>
          </cell>
          <cell r="E325" t="str">
            <v>U2</v>
          </cell>
          <cell r="F325" t="str">
            <v>dvojni adapter</v>
          </cell>
          <cell r="G325" t="str">
            <v>Kos</v>
          </cell>
          <cell r="H325">
            <v>24</v>
          </cell>
          <cell r="I325">
            <v>173.57</v>
          </cell>
          <cell r="J325"/>
          <cell r="K325"/>
        </row>
        <row r="326">
          <cell r="A326" t="str">
            <v>45-04</v>
          </cell>
          <cell r="B326" t="str">
            <v>Double Adapter</v>
          </cell>
          <cell r="C326" t="str">
            <v>Otto Bock</v>
          </cell>
          <cell r="D326" t="str">
            <v>4R72=60</v>
          </cell>
          <cell r="E326" t="str">
            <v>U2</v>
          </cell>
          <cell r="F326" t="str">
            <v>dvojni adapter</v>
          </cell>
          <cell r="G326" t="str">
            <v>Kos</v>
          </cell>
          <cell r="H326">
            <v>24</v>
          </cell>
          <cell r="I326">
            <v>177.54</v>
          </cell>
          <cell r="J326"/>
          <cell r="K326"/>
        </row>
        <row r="327">
          <cell r="A327" t="str">
            <v>45-05</v>
          </cell>
          <cell r="B327" t="str">
            <v>Double Adapter</v>
          </cell>
          <cell r="C327" t="str">
            <v>Otto Bock</v>
          </cell>
          <cell r="D327" t="str">
            <v>4R72=75</v>
          </cell>
          <cell r="E327" t="str">
            <v>U2</v>
          </cell>
          <cell r="F327" t="str">
            <v>dvojni adapter</v>
          </cell>
          <cell r="G327" t="str">
            <v>Kos</v>
          </cell>
          <cell r="H327">
            <v>24</v>
          </cell>
          <cell r="I327">
            <v>178.87</v>
          </cell>
          <cell r="J327"/>
          <cell r="K327"/>
        </row>
        <row r="328">
          <cell r="A328" t="str">
            <v>06 24 46</v>
          </cell>
          <cell r="B328" t="str">
            <v xml:space="preserve">Strukturne komponente za proteze spodnjih udov </v>
          </cell>
          <cell r="C328"/>
          <cell r="D328"/>
          <cell r="E328"/>
          <cell r="F328"/>
          <cell r="G328"/>
          <cell r="H328"/>
          <cell r="I328" t="str">
            <v>x</v>
          </cell>
          <cell r="J328"/>
          <cell r="K328"/>
        </row>
        <row r="329">
          <cell r="A329" t="str">
            <v>46-8</v>
          </cell>
          <cell r="B329" t="str">
            <v>Komplet TT 100 kg URI</v>
          </cell>
          <cell r="C329" t="str">
            <v>URI Soča</v>
          </cell>
          <cell r="D329" t="str">
            <v>K0001</v>
          </cell>
          <cell r="E329" t="str">
            <v>SK1</v>
          </cell>
          <cell r="F329" t="str">
            <v>Komplet strukturnih komponent za podkolensko protezo; 100kg</v>
          </cell>
          <cell r="G329" t="str">
            <v>Set</v>
          </cell>
          <cell r="H329">
            <v>24</v>
          </cell>
          <cell r="I329">
            <v>135.38</v>
          </cell>
          <cell r="J329"/>
          <cell r="K329"/>
        </row>
        <row r="330">
          <cell r="A330" t="str">
            <v>46-9</v>
          </cell>
          <cell r="B330" t="str">
            <v>Komplet TF 100 kg URI</v>
          </cell>
          <cell r="C330" t="str">
            <v>URI Soča</v>
          </cell>
          <cell r="D330" t="str">
            <v>K0002</v>
          </cell>
          <cell r="E330" t="str">
            <v>SK2</v>
          </cell>
          <cell r="F330" t="str">
            <v>Komplet strukturnih komponent za nadkolensko protezo/protezo po eksartikulaciji kolena;100kg</v>
          </cell>
          <cell r="G330" t="str">
            <v>Set</v>
          </cell>
          <cell r="H330">
            <v>24</v>
          </cell>
          <cell r="I330">
            <v>317.14999999999998</v>
          </cell>
          <cell r="J330"/>
          <cell r="K330"/>
        </row>
        <row r="331">
          <cell r="A331" t="str">
            <v>46-10</v>
          </cell>
          <cell r="B331" t="str">
            <v>Komplet EK 100 kg URI</v>
          </cell>
          <cell r="C331" t="str">
            <v>URI Soča</v>
          </cell>
          <cell r="D331" t="str">
            <v>K0003</v>
          </cell>
          <cell r="E331" t="str">
            <v>SK3</v>
          </cell>
          <cell r="F331" t="str">
            <v>Komplet strukturnih komponent za protezo po eksartikulaciji/hemipelvektomiji kolka;100kg</v>
          </cell>
          <cell r="G331" t="str">
            <v>Set</v>
          </cell>
          <cell r="H331">
            <v>24</v>
          </cell>
          <cell r="I331">
            <v>460.86</v>
          </cell>
          <cell r="J331"/>
          <cell r="K331"/>
        </row>
        <row r="332">
          <cell r="A332" t="str">
            <v>46-11</v>
          </cell>
          <cell r="B332" t="str">
            <v>Komplet TT 150 kg URI</v>
          </cell>
          <cell r="C332" t="str">
            <v>URI Soča</v>
          </cell>
          <cell r="D332" t="str">
            <v>K0004</v>
          </cell>
          <cell r="E332" t="str">
            <v>SK1</v>
          </cell>
          <cell r="F332" t="str">
            <v>Komplet strukturnih komponent za podkolensko protezo;150kg</v>
          </cell>
          <cell r="G332" t="str">
            <v>Set</v>
          </cell>
          <cell r="H332">
            <v>24</v>
          </cell>
          <cell r="I332">
            <v>165.26</v>
          </cell>
          <cell r="J332"/>
          <cell r="K332"/>
        </row>
        <row r="333">
          <cell r="A333" t="str">
            <v>46-15</v>
          </cell>
          <cell r="B333" t="str">
            <v>Komplet TT 205 kg URI</v>
          </cell>
          <cell r="C333" t="str">
            <v>URI Soča</v>
          </cell>
          <cell r="D333" t="str">
            <v>K0005</v>
          </cell>
          <cell r="E333" t="str">
            <v>SK5</v>
          </cell>
          <cell r="F333" t="str">
            <v>Komplet strukturnih komponent za podkolensko protezo;205kg</v>
          </cell>
          <cell r="G333" t="str">
            <v>Set</v>
          </cell>
          <cell r="H333">
            <v>24</v>
          </cell>
          <cell r="I333">
            <v>1064.73</v>
          </cell>
          <cell r="J333"/>
          <cell r="K333"/>
        </row>
        <row r="334">
          <cell r="A334" t="str">
            <v>46-12</v>
          </cell>
          <cell r="B334" t="str">
            <v>Komplet TF 150 kg URI</v>
          </cell>
          <cell r="C334" t="str">
            <v>URI Soča</v>
          </cell>
          <cell r="D334" t="str">
            <v>K0006</v>
          </cell>
          <cell r="E334" t="str">
            <v>SK2</v>
          </cell>
          <cell r="F334" t="str">
            <v>Komplet strukturnih komponent za nadkolensko protezo/protezo po eksartikulaciji kolena;150kg</v>
          </cell>
          <cell r="G334" t="str">
            <v>Set</v>
          </cell>
          <cell r="H334">
            <v>24</v>
          </cell>
          <cell r="I334">
            <v>367.79</v>
          </cell>
          <cell r="J334"/>
          <cell r="K334"/>
        </row>
        <row r="335">
          <cell r="A335" t="str">
            <v>46-13</v>
          </cell>
          <cell r="B335" t="str">
            <v>Komplet EK 150 kg URI</v>
          </cell>
          <cell r="C335" t="str">
            <v>URI Soča</v>
          </cell>
          <cell r="D335" t="str">
            <v>K0007</v>
          </cell>
          <cell r="E335" t="str">
            <v>SK3</v>
          </cell>
          <cell r="F335" t="str">
            <v>Komplet strukturnih komponent za protezo po eksartikulaciji/hemipelvektomiji kolka;150kg</v>
          </cell>
          <cell r="G335" t="str">
            <v>Set</v>
          </cell>
          <cell r="H335">
            <v>24</v>
          </cell>
          <cell r="I335">
            <v>706.51</v>
          </cell>
          <cell r="J335"/>
          <cell r="K335"/>
        </row>
        <row r="336">
          <cell r="A336" t="str">
            <v>46-16</v>
          </cell>
          <cell r="B336" t="str">
            <v>Komplet kopalna TT 125kg URI - K1, K2</v>
          </cell>
          <cell r="C336" t="str">
            <v>Blatchford</v>
          </cell>
          <cell r="D336" t="str">
            <v>K0009</v>
          </cell>
          <cell r="E336" t="str">
            <v>SK6</v>
          </cell>
          <cell r="F336" t="str">
            <v>Komplet strukturnih komponent za podkolensko kopalno protezo s stopalom;125kg;</v>
          </cell>
          <cell r="G336" t="str">
            <v>Set</v>
          </cell>
          <cell r="H336">
            <v>24</v>
          </cell>
          <cell r="I336">
            <v>780.12</v>
          </cell>
          <cell r="J336"/>
          <cell r="K336"/>
        </row>
        <row r="337">
          <cell r="A337" t="str">
            <v>46-17</v>
          </cell>
          <cell r="B337" t="str">
            <v>Komplet kopalna TF 125kg URI - K1, K2</v>
          </cell>
          <cell r="C337" t="str">
            <v>Blatchford</v>
          </cell>
          <cell r="D337" t="str">
            <v>K0010</v>
          </cell>
          <cell r="E337" t="str">
            <v>SK7</v>
          </cell>
          <cell r="F337" t="str">
            <v>Komplet strukturnih komponent za nadkolensko kopalno protezo s kolenom in stopalom;125kg;</v>
          </cell>
          <cell r="G337" t="str">
            <v>Set</v>
          </cell>
          <cell r="H337">
            <v>24</v>
          </cell>
          <cell r="I337">
            <v>1922.7</v>
          </cell>
          <cell r="J337"/>
          <cell r="K337"/>
        </row>
        <row r="338">
          <cell r="A338" t="str">
            <v>46-18</v>
          </cell>
          <cell r="B338" t="str">
            <v>Komplet kopalna TT 150kg URI - K1, K2</v>
          </cell>
          <cell r="C338" t="str">
            <v>Otto Bock</v>
          </cell>
          <cell r="D338" t="str">
            <v>K0011</v>
          </cell>
          <cell r="E338" t="str">
            <v>SK8</v>
          </cell>
          <cell r="F338" t="str">
            <v>Komplet strukturnih komponent za podkolensko kopalno protezo s stopalom;150kg;</v>
          </cell>
          <cell r="G338" t="str">
            <v>Set</v>
          </cell>
          <cell r="H338">
            <v>24</v>
          </cell>
          <cell r="I338">
            <v>1021.9</v>
          </cell>
          <cell r="J338"/>
          <cell r="K338"/>
        </row>
        <row r="339">
          <cell r="A339" t="str">
            <v>46-19</v>
          </cell>
          <cell r="B339" t="str">
            <v>Komplet kopalna TF 150kg URI - K1, K2</v>
          </cell>
          <cell r="C339" t="str">
            <v>Otto Bock</v>
          </cell>
          <cell r="D339" t="str">
            <v>K0012</v>
          </cell>
          <cell r="E339" t="str">
            <v>SK9</v>
          </cell>
          <cell r="F339" t="str">
            <v>Komplet strukturnih komponent za nadkolensko kopalno protezo s kolenom in stopalom;150kg;</v>
          </cell>
          <cell r="G339" t="str">
            <v>Set</v>
          </cell>
          <cell r="H339">
            <v>24</v>
          </cell>
          <cell r="I339">
            <v>5109.01</v>
          </cell>
          <cell r="J339"/>
          <cell r="K339"/>
        </row>
        <row r="340">
          <cell r="A340" t="str">
            <v>46-02</v>
          </cell>
          <cell r="B340" t="str">
            <v>Strukturne komponente -prst -si</v>
          </cell>
          <cell r="C340" t="str">
            <v>URI Soča</v>
          </cell>
          <cell r="D340" t="str">
            <v>K0014</v>
          </cell>
          <cell r="E340" t="str">
            <v>SK11</v>
          </cell>
          <cell r="F340" t="str">
            <v>Komplet strukturnih komponent za protezo po amputaciji dela stopala -prst</v>
          </cell>
          <cell r="G340" t="str">
            <v>Kos</v>
          </cell>
          <cell r="H340">
            <v>1</v>
          </cell>
          <cell r="I340">
            <v>265.32</v>
          </cell>
          <cell r="J340"/>
          <cell r="K340"/>
        </row>
        <row r="341">
          <cell r="A341" t="str">
            <v>46-20</v>
          </cell>
          <cell r="B341" t="str">
            <v>Strukturne komponente za protezo po delni amputaciji stopala-silikonska</v>
          </cell>
          <cell r="C341" t="str">
            <v>URI Soča</v>
          </cell>
          <cell r="D341" t="str">
            <v>PK0016</v>
          </cell>
          <cell r="E341" t="str">
            <v>SK10</v>
          </cell>
          <cell r="F341" t="str">
            <v>Komplet strukturnih komponent za protezo po amputaciji dela stopala</v>
          </cell>
          <cell r="G341" t="str">
            <v>Kos</v>
          </cell>
          <cell r="H341">
            <v>1</v>
          </cell>
          <cell r="I341">
            <v>398.15</v>
          </cell>
          <cell r="J341"/>
          <cell r="K341"/>
        </row>
        <row r="342">
          <cell r="A342" t="str">
            <v>06 24 47</v>
          </cell>
          <cell r="B342" t="str">
            <v>Končne (kozmetične) komponente za proteze spodnjih udov</v>
          </cell>
          <cell r="C342"/>
          <cell r="D342"/>
          <cell r="E342"/>
          <cell r="F342"/>
          <cell r="G342"/>
          <cell r="H342"/>
          <cell r="I342" t="str">
            <v>x</v>
          </cell>
          <cell r="J342"/>
          <cell r="K342"/>
        </row>
        <row r="343">
          <cell r="A343" t="str">
            <v>47-20</v>
          </cell>
          <cell r="B343" t="str">
            <v>Kozmetika PdS URI</v>
          </cell>
          <cell r="C343" t="str">
            <v>URI Soča</v>
          </cell>
          <cell r="D343" t="str">
            <v>KZ001</v>
          </cell>
          <cell r="E343" t="str">
            <v>KK4</v>
          </cell>
          <cell r="F343" t="str">
            <v xml:space="preserve">Kozmetični komplet za protezo po amputaciji dela stopala </v>
          </cell>
          <cell r="G343" t="str">
            <v>Kos</v>
          </cell>
          <cell r="H343" t="str">
            <v>0,3</v>
          </cell>
          <cell r="I343">
            <v>390.91</v>
          </cell>
          <cell r="J343"/>
          <cell r="K343"/>
        </row>
        <row r="344">
          <cell r="A344" t="str">
            <v>47-21</v>
          </cell>
          <cell r="B344" t="str">
            <v>Kozmetika EXG URI</v>
          </cell>
          <cell r="C344" t="str">
            <v>URI Soča</v>
          </cell>
          <cell r="D344" t="str">
            <v>KZ002</v>
          </cell>
          <cell r="E344" t="str">
            <v>KK5</v>
          </cell>
          <cell r="F344" t="str">
            <v>Kozmetični komplet za protezo po eksartikulaciji gležnja</v>
          </cell>
          <cell r="G344" t="str">
            <v>Kos</v>
          </cell>
          <cell r="H344" t="str">
            <v>0,3</v>
          </cell>
          <cell r="I344">
            <v>284.64999999999998</v>
          </cell>
          <cell r="J344"/>
          <cell r="K344"/>
        </row>
        <row r="345">
          <cell r="A345" t="str">
            <v>47-5</v>
          </cell>
          <cell r="B345" t="str">
            <v>Kozmetika TT URI</v>
          </cell>
          <cell r="C345" t="str">
            <v>URI Soča</v>
          </cell>
          <cell r="D345" t="str">
            <v>KZ003</v>
          </cell>
          <cell r="E345" t="str">
            <v>KK1</v>
          </cell>
          <cell r="F345" t="str">
            <v>Kozmetični komplet za podkolensko protezo</v>
          </cell>
          <cell r="G345" t="str">
            <v>Kos</v>
          </cell>
          <cell r="H345" t="str">
            <v>0,3</v>
          </cell>
          <cell r="I345">
            <v>295.7</v>
          </cell>
          <cell r="J345"/>
          <cell r="K345"/>
        </row>
        <row r="346">
          <cell r="A346" t="str">
            <v>47-6</v>
          </cell>
          <cell r="B346" t="str">
            <v>Kozmetika TF URI</v>
          </cell>
          <cell r="C346" t="str">
            <v>URI Soča</v>
          </cell>
          <cell r="D346" t="str">
            <v>KZ004</v>
          </cell>
          <cell r="E346" t="str">
            <v>KK2</v>
          </cell>
          <cell r="F346" t="str">
            <v>Kozmetični komplet za nadkolensko protezo/ protezo po eksartikulaciji kolena</v>
          </cell>
          <cell r="G346" t="str">
            <v>Kos</v>
          </cell>
          <cell r="H346" t="str">
            <v>0,3</v>
          </cell>
          <cell r="I346">
            <v>495.44</v>
          </cell>
          <cell r="J346"/>
          <cell r="K346"/>
        </row>
        <row r="347">
          <cell r="A347" t="str">
            <v>47-7</v>
          </cell>
          <cell r="B347" t="str">
            <v>Kozmetika EK URI</v>
          </cell>
          <cell r="C347" t="str">
            <v>URI Soča</v>
          </cell>
          <cell r="D347" t="str">
            <v>KZ005</v>
          </cell>
          <cell r="E347" t="str">
            <v>KK3</v>
          </cell>
          <cell r="F347" t="str">
            <v>Kozmetični komplet za protezo po eksartikulaciji/hemipelvektomiji kolka</v>
          </cell>
          <cell r="G347" t="str">
            <v>Kos</v>
          </cell>
          <cell r="H347" t="str">
            <v>0,3</v>
          </cell>
          <cell r="I347">
            <v>809.78</v>
          </cell>
          <cell r="J347"/>
          <cell r="K347"/>
        </row>
        <row r="348">
          <cell r="A348" t="str">
            <v>47-02</v>
          </cell>
          <cell r="B348" t="str">
            <v>Kozmetika -prst -si</v>
          </cell>
          <cell r="C348" t="str">
            <v>URI Soča</v>
          </cell>
          <cell r="D348" t="str">
            <v>KZ009</v>
          </cell>
          <cell r="E348" t="str">
            <v>KK7</v>
          </cell>
          <cell r="F348" t="str">
            <v>Kozmetični komplet za protezo po amputaciji dela stopala-silikonski-prst</v>
          </cell>
          <cell r="G348" t="str">
            <v>Kos</v>
          </cell>
          <cell r="H348">
            <v>1</v>
          </cell>
          <cell r="I348">
            <v>623.79</v>
          </cell>
          <cell r="J348"/>
          <cell r="K348"/>
        </row>
        <row r="349">
          <cell r="A349" t="str">
            <v>47-10</v>
          </cell>
          <cell r="B349" t="str">
            <v>Kozmetični komplet za protezo po delni amputaciji stopala-silikonska</v>
          </cell>
          <cell r="C349" t="str">
            <v>URI Soča</v>
          </cell>
          <cell r="D349" t="str">
            <v>PKZ014</v>
          </cell>
          <cell r="E349" t="str">
            <v>KK6</v>
          </cell>
          <cell r="F349" t="str">
            <v>Kozmetični komplet za protezo po amputaciji dela stopala-silikonski</v>
          </cell>
          <cell r="G349" t="str">
            <v>Kos</v>
          </cell>
          <cell r="H349">
            <v>1</v>
          </cell>
          <cell r="I349">
            <v>557.54</v>
          </cell>
          <cell r="J349"/>
          <cell r="K349"/>
        </row>
        <row r="350">
          <cell r="A350" t="str">
            <v>06 24 91</v>
          </cell>
          <cell r="B350" t="str">
            <v>Sestava proteze</v>
          </cell>
          <cell r="C350"/>
          <cell r="D350"/>
          <cell r="E350"/>
          <cell r="F350"/>
          <cell r="G350"/>
          <cell r="H350"/>
          <cell r="I350" t="str">
            <v>x</v>
          </cell>
          <cell r="J350"/>
          <cell r="K350"/>
        </row>
        <row r="351">
          <cell r="A351" t="str">
            <v>91-8</v>
          </cell>
          <cell r="B351" t="str">
            <v>Sestava proteze po amputaciji dela stopala URI</v>
          </cell>
          <cell r="C351" t="str">
            <v>URI Soča</v>
          </cell>
          <cell r="D351" t="str">
            <v>S0001</v>
          </cell>
          <cell r="E351" t="str">
            <v>SP1</v>
          </cell>
          <cell r="F351" t="str">
            <v>Sestava proteze po amputaciji dela stopala</v>
          </cell>
          <cell r="G351" t="str">
            <v>Kos</v>
          </cell>
          <cell r="H351" t="str">
            <v>/</v>
          </cell>
          <cell r="I351">
            <v>212.52</v>
          </cell>
          <cell r="J351"/>
          <cell r="K351"/>
        </row>
        <row r="352">
          <cell r="A352" t="str">
            <v>91-9</v>
          </cell>
          <cell r="B352" t="str">
            <v>Sestava proteze po eksartikulaciji gležnja URI</v>
          </cell>
          <cell r="C352" t="str">
            <v>URI Soča</v>
          </cell>
          <cell r="D352" t="str">
            <v>S0002</v>
          </cell>
          <cell r="E352" t="str">
            <v>SP2</v>
          </cell>
          <cell r="F352" t="str">
            <v>Sestava proteze po eksartikulaciji gležnja</v>
          </cell>
          <cell r="G352" t="str">
            <v>Kos</v>
          </cell>
          <cell r="H352" t="str">
            <v>/</v>
          </cell>
          <cell r="I352">
            <v>212.52</v>
          </cell>
          <cell r="J352"/>
          <cell r="K352"/>
        </row>
        <row r="353">
          <cell r="A353" t="str">
            <v>91-10</v>
          </cell>
          <cell r="B353" t="str">
            <v>Sestava TT proteze URI</v>
          </cell>
          <cell r="C353" t="str">
            <v>URI Soča</v>
          </cell>
          <cell r="D353" t="str">
            <v>S0003</v>
          </cell>
          <cell r="E353" t="str">
            <v>SP3</v>
          </cell>
          <cell r="F353" t="str">
            <v>Sestava TT proteze</v>
          </cell>
          <cell r="G353" t="str">
            <v>Kos</v>
          </cell>
          <cell r="H353" t="str">
            <v>/</v>
          </cell>
          <cell r="I353">
            <v>159.38999999999999</v>
          </cell>
          <cell r="J353"/>
          <cell r="K353"/>
        </row>
        <row r="354">
          <cell r="A354" t="str">
            <v>91-11</v>
          </cell>
          <cell r="B354" t="str">
            <v>Sestava proteze po eksartikulaciji kolena URI</v>
          </cell>
          <cell r="C354" t="str">
            <v>URI Soča</v>
          </cell>
          <cell r="D354" t="str">
            <v>S0004</v>
          </cell>
          <cell r="E354" t="str">
            <v>SP4</v>
          </cell>
          <cell r="F354" t="str">
            <v>Sestava proteze po eksartikulaciji kolena</v>
          </cell>
          <cell r="G354" t="str">
            <v>Kos</v>
          </cell>
          <cell r="H354" t="str">
            <v>/</v>
          </cell>
          <cell r="I354">
            <v>239.09</v>
          </cell>
          <cell r="J354"/>
          <cell r="K354"/>
        </row>
        <row r="355">
          <cell r="A355" t="str">
            <v>91-12</v>
          </cell>
          <cell r="B355" t="str">
            <v>Sestava TF proteze URI</v>
          </cell>
          <cell r="C355" t="str">
            <v>URI Soča</v>
          </cell>
          <cell r="D355" t="str">
            <v>S0005</v>
          </cell>
          <cell r="E355" t="str">
            <v>SP5</v>
          </cell>
          <cell r="F355" t="str">
            <v>Sestava TF proteze</v>
          </cell>
          <cell r="G355" t="str">
            <v>Kos</v>
          </cell>
          <cell r="H355" t="str">
            <v>/</v>
          </cell>
          <cell r="I355">
            <v>239.09</v>
          </cell>
          <cell r="J355"/>
          <cell r="K355"/>
        </row>
        <row r="356">
          <cell r="A356" t="str">
            <v>91-13</v>
          </cell>
          <cell r="B356" t="str">
            <v>Sestava proteze po eksartikulaciji kolka URI</v>
          </cell>
          <cell r="C356" t="str">
            <v>URI Soča</v>
          </cell>
          <cell r="D356" t="str">
            <v>S0006</v>
          </cell>
          <cell r="E356" t="str">
            <v>SP4</v>
          </cell>
          <cell r="F356" t="str">
            <v>Sestava proteze po eksartikulaciji kolka</v>
          </cell>
          <cell r="G356" t="str">
            <v>Kos</v>
          </cell>
          <cell r="H356" t="str">
            <v>/</v>
          </cell>
          <cell r="I356">
            <v>318.77999999999997</v>
          </cell>
          <cell r="J356"/>
          <cell r="K356"/>
        </row>
        <row r="357">
          <cell r="A357" t="str">
            <v>91-14</v>
          </cell>
          <cell r="B357" t="str">
            <v>Sestava proteze po hemipelvektomiji kolka URI</v>
          </cell>
          <cell r="C357" t="str">
            <v>URI Soča</v>
          </cell>
          <cell r="D357" t="str">
            <v>S0007</v>
          </cell>
          <cell r="E357" t="str">
            <v>SP5</v>
          </cell>
          <cell r="F357" t="str">
            <v>Sestava proteze po hemipelvektomiji kolka</v>
          </cell>
          <cell r="G357" t="str">
            <v>Kos</v>
          </cell>
          <cell r="H357" t="str">
            <v>/</v>
          </cell>
          <cell r="I357">
            <v>318.77999999999997</v>
          </cell>
          <cell r="J357"/>
          <cell r="K357"/>
        </row>
        <row r="358">
          <cell r="A358" t="str">
            <v>06 24 92</v>
          </cell>
          <cell r="B358" t="str">
            <v>Dodatki</v>
          </cell>
          <cell r="C358"/>
          <cell r="D358"/>
          <cell r="E358"/>
          <cell r="F358"/>
          <cell r="G358"/>
          <cell r="H358"/>
          <cell r="I358" t="str">
            <v>x</v>
          </cell>
          <cell r="J358"/>
          <cell r="K358"/>
        </row>
        <row r="359">
          <cell r="A359" t="str">
            <v>92-1</v>
          </cell>
          <cell r="B359" t="str">
            <v>EasyFit donning sheath</v>
          </cell>
          <cell r="C359" t="str">
            <v>Otto Bock</v>
          </cell>
          <cell r="D359" t="str">
            <v>OC1560=*</v>
          </cell>
          <cell r="E359" t="str">
            <v>D1</v>
          </cell>
          <cell r="F359" t="str">
            <v>Navleka za nameščanje ležišča</v>
          </cell>
          <cell r="G359" t="str">
            <v>Kos</v>
          </cell>
          <cell r="H359">
            <v>6</v>
          </cell>
          <cell r="I359">
            <v>58.04</v>
          </cell>
          <cell r="J359"/>
          <cell r="K359"/>
        </row>
        <row r="360">
          <cell r="A360" t="str">
            <v>92-2</v>
          </cell>
          <cell r="B360" t="str">
            <v>DAW-Slipper</v>
          </cell>
          <cell r="C360" t="str">
            <v>Streifeneder</v>
          </cell>
          <cell r="D360" t="str">
            <v>13A2</v>
          </cell>
          <cell r="E360" t="str">
            <v>D1</v>
          </cell>
          <cell r="F360" t="str">
            <v>Navleka za nameščanje ležišča</v>
          </cell>
          <cell r="G360" t="str">
            <v>Kos</v>
          </cell>
          <cell r="H360">
            <v>6</v>
          </cell>
          <cell r="I360">
            <v>20.27</v>
          </cell>
          <cell r="J360"/>
          <cell r="K360"/>
        </row>
        <row r="361">
          <cell r="A361" t="str">
            <v>92-01</v>
          </cell>
          <cell r="B361" t="str">
            <v>Cosmetic stockings - nadkolenska</v>
          </cell>
          <cell r="C361" t="str">
            <v>Otto Bock</v>
          </cell>
          <cell r="D361" t="str">
            <v>99B14=*</v>
          </cell>
          <cell r="E361" t="str">
            <v>D4</v>
          </cell>
          <cell r="F361" t="str">
            <v>komplet kozmetičnih nogavic za nadkolensko protezo</v>
          </cell>
          <cell r="G361" t="str">
            <v>Kos</v>
          </cell>
          <cell r="H361" t="str">
            <v>/</v>
          </cell>
          <cell r="I361">
            <v>14.84</v>
          </cell>
          <cell r="J361"/>
          <cell r="K361"/>
        </row>
        <row r="362">
          <cell r="A362" t="str">
            <v>92-02</v>
          </cell>
          <cell r="B362" t="str">
            <v>Cosmetic stockings - podkolenska</v>
          </cell>
          <cell r="C362" t="str">
            <v>Otto Bock</v>
          </cell>
          <cell r="D362" t="str">
            <v>99B16=*</v>
          </cell>
          <cell r="E362" t="str">
            <v>D4</v>
          </cell>
          <cell r="F362" t="str">
            <v>komplet kozmetičnih nogavic za nadkolensko protezo</v>
          </cell>
          <cell r="G362" t="str">
            <v>Kos</v>
          </cell>
          <cell r="H362" t="str">
            <v>/</v>
          </cell>
          <cell r="I362">
            <v>11.13</v>
          </cell>
          <cell r="J362"/>
          <cell r="K362"/>
        </row>
        <row r="363">
          <cell r="A363" t="str">
            <v>92-03</v>
          </cell>
          <cell r="B363" t="str">
            <v>Finishing Kit for modular Hip Prosthesis</v>
          </cell>
          <cell r="C363" t="str">
            <v>Otto Bock</v>
          </cell>
          <cell r="D363" t="str">
            <v>4R32</v>
          </cell>
          <cell r="E363" t="str">
            <v>D5</v>
          </cell>
          <cell r="F363" t="str">
            <v>komplet za končno izdelavo proteze po eksartikulaciji kolka /hemipelvektomiji</v>
          </cell>
          <cell r="G363" t="str">
            <v>Kos</v>
          </cell>
          <cell r="H363" t="str">
            <v>/</v>
          </cell>
          <cell r="I363">
            <v>54.05</v>
          </cell>
          <cell r="J363"/>
          <cell r="K363"/>
        </row>
        <row r="364">
          <cell r="A364" t="str">
            <v>92-04</v>
          </cell>
          <cell r="B364" t="str">
            <v>Easyfit prosthesen anziehhilfe</v>
          </cell>
          <cell r="C364" t="str">
            <v>Neuhof</v>
          </cell>
          <cell r="D364" t="str">
            <v>210B09=*</v>
          </cell>
          <cell r="E364" t="str">
            <v>D1</v>
          </cell>
          <cell r="F364" t="str">
            <v>Navleka za nameščanje ležišča</v>
          </cell>
          <cell r="G364" t="str">
            <v>Kos</v>
          </cell>
          <cell r="H364">
            <v>1</v>
          </cell>
          <cell r="I364">
            <v>54.59</v>
          </cell>
          <cell r="J364"/>
          <cell r="K364"/>
        </row>
        <row r="365">
          <cell r="A365" t="str">
            <v>92-05</v>
          </cell>
          <cell r="B365" t="str">
            <v>Pin for Liner Long</v>
          </cell>
          <cell r="C365" t="str">
            <v>Otto Bock</v>
          </cell>
          <cell r="D365" t="str">
            <v>6Y13=L1</v>
          </cell>
          <cell r="E365" t="str">
            <v>D6</v>
          </cell>
          <cell r="F365" t="str">
            <v>zatič za vložek</v>
          </cell>
          <cell r="G365" t="str">
            <v>Kos</v>
          </cell>
          <cell r="H365">
            <v>6</v>
          </cell>
          <cell r="I365">
            <v>68.760000000000005</v>
          </cell>
          <cell r="J365"/>
          <cell r="K365"/>
        </row>
        <row r="366">
          <cell r="A366" t="str">
            <v>92-06</v>
          </cell>
          <cell r="B366" t="str">
            <v>Extension Rubber</v>
          </cell>
          <cell r="C366" t="str">
            <v>Otto Bock</v>
          </cell>
          <cell r="D366" t="str">
            <v>619R4=50X10</v>
          </cell>
          <cell r="E366" t="str">
            <v>D7</v>
          </cell>
          <cell r="F366" t="str">
            <v>elastika za 7E4 kolčni sklep</v>
          </cell>
          <cell r="G366" t="str">
            <v>Kos</v>
          </cell>
          <cell r="H366" t="str">
            <v>/</v>
          </cell>
          <cell r="I366">
            <v>6.23</v>
          </cell>
          <cell r="J366"/>
          <cell r="K366"/>
        </row>
        <row r="367">
          <cell r="A367" t="str">
            <v>92-07</v>
          </cell>
          <cell r="B367" t="str">
            <v>Prevleka stopala</v>
          </cell>
          <cell r="C367" t="str">
            <v>Ossur</v>
          </cell>
          <cell r="D367" t="str">
            <v>FSL0yyz, FSF0yyz, FSE0yyz, FST0Syyz, FSM0xyyz, FJS0yyz</v>
          </cell>
          <cell r="E367" t="str">
            <v>D8</v>
          </cell>
          <cell r="F367" t="str">
            <v>prevleka, ki daje stopalu obliko</v>
          </cell>
          <cell r="G367" t="str">
            <v>Kos</v>
          </cell>
          <cell r="H367">
            <v>6</v>
          </cell>
          <cell r="I367">
            <v>225.87</v>
          </cell>
          <cell r="J367"/>
          <cell r="K367"/>
        </row>
        <row r="368">
          <cell r="A368" t="str">
            <v>92-08</v>
          </cell>
          <cell r="B368" t="str">
            <v>Prevleka stopala</v>
          </cell>
          <cell r="C368" t="str">
            <v>Otto Bock</v>
          </cell>
          <cell r="D368" t="str">
            <v>2C1=*, 2C2=*, 2C3=*, 2C4=*, 2C5=*, 2C6=*, 2C12=*, 2C15=*, 2C66=*</v>
          </cell>
          <cell r="E368" t="str">
            <v>D8</v>
          </cell>
          <cell r="F368" t="str">
            <v>prevleka, ki daje stopalu obliko</v>
          </cell>
          <cell r="G368" t="str">
            <v>Kos</v>
          </cell>
          <cell r="H368">
            <v>6</v>
          </cell>
          <cell r="I368">
            <v>204.17</v>
          </cell>
          <cell r="J368"/>
          <cell r="K368"/>
        </row>
        <row r="369">
          <cell r="A369" t="str">
            <v>92-09</v>
          </cell>
          <cell r="B369" t="str">
            <v>PV-URI-Pds-OV-v</v>
          </cell>
          <cell r="C369" t="str">
            <v>URI Soča</v>
          </cell>
          <cell r="D369" t="str">
            <v>PPV001</v>
          </cell>
          <cell r="E369" t="str">
            <v>D9</v>
          </cell>
          <cell r="F369" t="str">
            <v>prožna vloga iz ogljikovih vlaken za protezo po delu amputacije stopala -vgrajena v stopalo</v>
          </cell>
          <cell r="G369" t="str">
            <v>Kos</v>
          </cell>
          <cell r="H369">
            <v>1</v>
          </cell>
          <cell r="I369">
            <v>504.01</v>
          </cell>
          <cell r="J369"/>
          <cell r="K369"/>
        </row>
        <row r="370">
          <cell r="A370" t="str">
            <v>92-010</v>
          </cell>
          <cell r="B370" t="str">
            <v>PV-URI-Pds-OV-s</v>
          </cell>
          <cell r="C370" t="str">
            <v>URI Soča</v>
          </cell>
          <cell r="D370" t="str">
            <v>PPV002</v>
          </cell>
          <cell r="E370" t="str">
            <v>D10</v>
          </cell>
          <cell r="F370" t="str">
            <v>prožna vloga iz ogljikovih vlaken za protezo po delu amputacije stopala -snemljiva</v>
          </cell>
          <cell r="G370" t="str">
            <v>Kos</v>
          </cell>
          <cell r="H370">
            <v>6</v>
          </cell>
          <cell r="I370">
            <v>1725.61</v>
          </cell>
          <cell r="J370"/>
          <cell r="K370"/>
        </row>
        <row r="371">
          <cell r="A371" t="str">
            <v>92-011</v>
          </cell>
          <cell r="B371" t="str">
            <v>Prevleka stopala</v>
          </cell>
          <cell r="C371" t="str">
            <v>Blatchford</v>
          </cell>
          <cell r="D371" t="str">
            <v>5390*</v>
          </cell>
          <cell r="E371" t="str">
            <v>D8</v>
          </cell>
          <cell r="F371" t="str">
            <v>prevleka, ki daje stopalu obliko</v>
          </cell>
          <cell r="G371" t="str">
            <v>Kos</v>
          </cell>
          <cell r="H371">
            <v>6</v>
          </cell>
          <cell r="I371">
            <v>215.63</v>
          </cell>
          <cell r="J371"/>
          <cell r="K371"/>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FC483-08AD-4003-93BF-E3FA9408090B}">
  <dimension ref="A1:K11"/>
  <sheetViews>
    <sheetView workbookViewId="0">
      <selection activeCell="B9" sqref="B9:J9"/>
    </sheetView>
  </sheetViews>
  <sheetFormatPr defaultRowHeight="15" x14ac:dyDescent="0.25"/>
  <cols>
    <col min="2" max="2" width="21.7109375" customWidth="1"/>
    <col min="6" max="6" width="31.5703125" customWidth="1"/>
    <col min="10" max="10" width="10.5703125" customWidth="1"/>
  </cols>
  <sheetData>
    <row r="1" spans="1:11" x14ac:dyDescent="0.25">
      <c r="A1" s="168" t="s">
        <v>312</v>
      </c>
    </row>
    <row r="3" spans="1:11" ht="32.25" customHeight="1" x14ac:dyDescent="0.25">
      <c r="A3" s="42" t="s">
        <v>313</v>
      </c>
      <c r="B3" s="169" t="s">
        <v>798</v>
      </c>
      <c r="C3" s="169"/>
      <c r="D3" s="169"/>
      <c r="E3" s="169"/>
      <c r="F3" s="169"/>
      <c r="G3" s="169"/>
      <c r="H3" s="169"/>
      <c r="I3" s="169"/>
      <c r="J3" s="169"/>
    </row>
    <row r="4" spans="1:11" ht="45" customHeight="1" x14ac:dyDescent="0.25">
      <c r="A4" s="42" t="s">
        <v>791</v>
      </c>
      <c r="B4" s="169" t="s">
        <v>315</v>
      </c>
      <c r="C4" s="169"/>
      <c r="D4" s="169"/>
      <c r="E4" s="169"/>
      <c r="F4" s="169"/>
      <c r="G4" s="169"/>
      <c r="H4" s="169"/>
      <c r="I4" s="169"/>
      <c r="J4" s="169"/>
    </row>
    <row r="5" spans="1:11" ht="47.25" customHeight="1" x14ac:dyDescent="0.25">
      <c r="A5" s="42" t="s">
        <v>314</v>
      </c>
      <c r="B5" s="169" t="s">
        <v>317</v>
      </c>
      <c r="C5" s="169"/>
      <c r="D5" s="169"/>
      <c r="E5" s="169"/>
      <c r="F5" s="169"/>
      <c r="G5" s="169"/>
      <c r="H5" s="169"/>
      <c r="I5" s="169"/>
      <c r="J5" s="169"/>
    </row>
    <row r="6" spans="1:11" x14ac:dyDescent="0.25">
      <c r="A6" s="42" t="s">
        <v>316</v>
      </c>
      <c r="B6" s="171" t="s">
        <v>797</v>
      </c>
      <c r="C6" s="171"/>
      <c r="D6" s="171"/>
      <c r="E6" s="171"/>
      <c r="F6" s="171"/>
      <c r="G6" s="171"/>
      <c r="H6" s="171"/>
      <c r="I6" s="171"/>
      <c r="J6" s="171"/>
      <c r="K6" s="171"/>
    </row>
    <row r="7" spans="1:11" x14ac:dyDescent="0.25">
      <c r="A7" s="42" t="s">
        <v>318</v>
      </c>
      <c r="B7" t="s">
        <v>320</v>
      </c>
    </row>
    <row r="8" spans="1:11" ht="31.5" customHeight="1" x14ac:dyDescent="0.25">
      <c r="A8" s="42" t="s">
        <v>319</v>
      </c>
      <c r="B8" s="170" t="s">
        <v>322</v>
      </c>
      <c r="C8" s="170"/>
      <c r="D8" s="170"/>
      <c r="E8" s="170"/>
      <c r="F8" s="170"/>
      <c r="G8" s="170"/>
      <c r="H8" s="170"/>
      <c r="I8" s="170"/>
      <c r="J8" s="170"/>
    </row>
    <row r="9" spans="1:11" x14ac:dyDescent="0.25">
      <c r="A9" s="42" t="s">
        <v>321</v>
      </c>
      <c r="B9" s="169" t="s">
        <v>750</v>
      </c>
      <c r="C9" s="169"/>
      <c r="D9" s="169"/>
      <c r="E9" s="169"/>
      <c r="F9" s="169"/>
      <c r="G9" s="169"/>
      <c r="H9" s="169"/>
      <c r="I9" s="169"/>
      <c r="J9" s="169"/>
    </row>
    <row r="10" spans="1:11" x14ac:dyDescent="0.25">
      <c r="B10" s="56"/>
    </row>
    <row r="11" spans="1:11" x14ac:dyDescent="0.25">
      <c r="B11" s="57"/>
    </row>
  </sheetData>
  <sheetProtection algorithmName="SHA-512" hashValue="xt34RWyXy6ThtlbQDuA7Abw+qyOPlWN8L9x3JFiF54dzWHi4AX1ns3hlisruTZDyU3IKpL+PHcFDuz9khZVYlg==" saltValue="M9NJRAjliEXvUN4JFami+w==" spinCount="100000" sheet="1" objects="1" scenarios="1"/>
  <mergeCells count="6">
    <mergeCell ref="B3:J3"/>
    <mergeCell ref="B4:J4"/>
    <mergeCell ref="B5:J5"/>
    <mergeCell ref="B8:J8"/>
    <mergeCell ref="B9:J9"/>
    <mergeCell ref="B6:K6"/>
  </mergeCells>
  <phoneticPr fontId="3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A9148-F4A5-4D8E-9125-E0B6A5817C5B}">
  <dimension ref="B1:N39"/>
  <sheetViews>
    <sheetView showGridLines="0" zoomScaleNormal="100" workbookViewId="0">
      <selection activeCell="S17" sqref="S1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1" x14ac:dyDescent="0.25">
      <c r="B1" s="117"/>
      <c r="C1" s="117"/>
    </row>
    <row r="2" spans="2:11" ht="15.75" x14ac:dyDescent="0.25">
      <c r="B2" s="2" t="s">
        <v>0</v>
      </c>
      <c r="D2" s="2" t="s">
        <v>357</v>
      </c>
      <c r="E2" s="3"/>
      <c r="F2" s="3"/>
      <c r="G2" s="3"/>
      <c r="H2" s="3"/>
      <c r="I2" s="4"/>
    </row>
    <row r="3" spans="2:11" ht="15.75" x14ac:dyDescent="0.25">
      <c r="D3" s="185"/>
      <c r="E3" s="185"/>
      <c r="F3" s="185"/>
      <c r="G3" s="185"/>
      <c r="H3" s="185"/>
      <c r="I3" s="185"/>
      <c r="J3" s="185"/>
    </row>
    <row r="4" spans="2:11" ht="18.600000000000001" customHeight="1" x14ac:dyDescent="0.35">
      <c r="B4" s="5"/>
      <c r="C4" s="5"/>
      <c r="D4" s="186" t="s">
        <v>356</v>
      </c>
      <c r="E4" s="176"/>
      <c r="F4" s="176"/>
      <c r="G4" s="141" t="s">
        <v>740</v>
      </c>
    </row>
    <row r="5" spans="2:11" hidden="1" x14ac:dyDescent="0.25">
      <c r="B5" s="6"/>
      <c r="C5" s="114" t="s">
        <v>739</v>
      </c>
      <c r="D5" s="200">
        <f>+J36</f>
        <v>0</v>
      </c>
      <c r="E5" s="177"/>
      <c r="F5" s="177"/>
      <c r="G5" s="177"/>
      <c r="H5" s="177"/>
      <c r="I5" s="177"/>
      <c r="J5" s="177"/>
    </row>
    <row r="6" spans="2:11" ht="12.95" customHeight="1" x14ac:dyDescent="0.25">
      <c r="I6" s="7"/>
      <c r="J6" s="8"/>
    </row>
    <row r="7" spans="2:11" s="111" customFormat="1" ht="39" customHeight="1" x14ac:dyDescent="0.25">
      <c r="B7" s="112" t="s">
        <v>1</v>
      </c>
      <c r="C7" s="193" t="s">
        <v>2</v>
      </c>
      <c r="D7" s="193"/>
      <c r="E7" s="193"/>
      <c r="F7" s="193"/>
      <c r="G7" s="144" t="s">
        <v>774</v>
      </c>
      <c r="H7" s="144" t="s">
        <v>738</v>
      </c>
      <c r="I7" s="113" t="s">
        <v>3</v>
      </c>
      <c r="J7" s="112" t="s">
        <v>751</v>
      </c>
    </row>
    <row r="8" spans="2:11" ht="13.9" customHeight="1" x14ac:dyDescent="0.25">
      <c r="B8" s="197" t="s">
        <v>7</v>
      </c>
      <c r="C8" s="198"/>
      <c r="D8" s="198"/>
      <c r="E8" s="198"/>
      <c r="F8" s="199"/>
      <c r="G8" s="140"/>
      <c r="H8" s="11"/>
      <c r="I8" s="12"/>
      <c r="J8" s="12"/>
      <c r="K8" s="11"/>
    </row>
    <row r="9" spans="2:11" x14ac:dyDescent="0.25">
      <c r="B9" s="10"/>
      <c r="C9" s="181"/>
      <c r="D9" s="181"/>
      <c r="E9" s="181"/>
      <c r="F9" s="181"/>
      <c r="G9" s="140"/>
      <c r="H9" s="11"/>
      <c r="I9" s="12"/>
      <c r="J9" s="12"/>
      <c r="K9" s="11" t="s">
        <v>737</v>
      </c>
    </row>
    <row r="10" spans="2:11" x14ac:dyDescent="0.25">
      <c r="B10" s="10"/>
      <c r="C10" s="181"/>
      <c r="D10" s="181"/>
      <c r="E10" s="181"/>
      <c r="F10" s="181"/>
      <c r="G10" s="140"/>
      <c r="H10" s="11"/>
      <c r="I10" s="12"/>
      <c r="J10" s="12"/>
      <c r="K10" s="11"/>
    </row>
    <row r="11" spans="2:11" x14ac:dyDescent="0.25">
      <c r="B11" s="197" t="s">
        <v>8</v>
      </c>
      <c r="C11" s="198"/>
      <c r="D11" s="198"/>
      <c r="E11" s="198"/>
      <c r="F11" s="199"/>
      <c r="G11" s="140"/>
      <c r="H11" s="11"/>
      <c r="I11" s="12"/>
      <c r="J11" s="12"/>
      <c r="K11" s="11"/>
    </row>
    <row r="12" spans="2:11" x14ac:dyDescent="0.25">
      <c r="B12" s="10"/>
      <c r="C12" s="181"/>
      <c r="D12" s="181"/>
      <c r="E12" s="181"/>
      <c r="F12" s="181"/>
      <c r="G12" s="140"/>
      <c r="H12" s="11"/>
      <c r="I12" s="12"/>
      <c r="J12" s="12"/>
      <c r="K12" s="11" t="s">
        <v>735</v>
      </c>
    </row>
    <row r="13" spans="2:11" x14ac:dyDescent="0.25">
      <c r="B13" s="10"/>
      <c r="C13" s="181"/>
      <c r="D13" s="181"/>
      <c r="E13" s="181"/>
      <c r="F13" s="181"/>
      <c r="G13" s="140"/>
      <c r="H13" s="11"/>
      <c r="I13" s="12"/>
      <c r="J13" s="12"/>
      <c r="K13" s="11" t="s">
        <v>736</v>
      </c>
    </row>
    <row r="14" spans="2:11" x14ac:dyDescent="0.25">
      <c r="B14" s="197" t="s">
        <v>9</v>
      </c>
      <c r="C14" s="198"/>
      <c r="D14" s="198"/>
      <c r="E14" s="198"/>
      <c r="F14" s="199"/>
      <c r="G14" s="140"/>
      <c r="H14" s="11"/>
      <c r="I14" s="12"/>
      <c r="J14" s="12"/>
      <c r="K14" s="11"/>
    </row>
    <row r="15" spans="2:11" x14ac:dyDescent="0.25">
      <c r="B15" s="10"/>
      <c r="C15" s="181"/>
      <c r="D15" s="181"/>
      <c r="E15" s="181"/>
      <c r="F15" s="181"/>
      <c r="G15" s="140"/>
      <c r="H15" s="11"/>
      <c r="I15" s="12"/>
      <c r="J15" s="12"/>
      <c r="K15" s="11"/>
    </row>
    <row r="16" spans="2:11" x14ac:dyDescent="0.25">
      <c r="B16" s="10"/>
      <c r="C16" s="181"/>
      <c r="D16" s="181"/>
      <c r="E16" s="181"/>
      <c r="F16" s="181"/>
      <c r="G16" s="140"/>
      <c r="H16" s="11"/>
      <c r="I16" s="12"/>
      <c r="J16" s="12"/>
      <c r="K16" s="11" t="s">
        <v>734</v>
      </c>
    </row>
    <row r="17" spans="2:11" x14ac:dyDescent="0.25">
      <c r="B17" s="197" t="s">
        <v>11</v>
      </c>
      <c r="C17" s="198"/>
      <c r="D17" s="198"/>
      <c r="E17" s="198"/>
      <c r="F17" s="199"/>
      <c r="G17" s="140"/>
      <c r="H17" s="11"/>
      <c r="I17" s="12"/>
      <c r="J17" s="12"/>
      <c r="K17" s="11"/>
    </row>
    <row r="18" spans="2:11" x14ac:dyDescent="0.25">
      <c r="B18" s="10"/>
      <c r="C18" s="181"/>
      <c r="D18" s="181"/>
      <c r="E18" s="181"/>
      <c r="F18" s="181"/>
      <c r="G18" s="140"/>
      <c r="H18" s="11"/>
      <c r="I18" s="12"/>
      <c r="J18" s="12"/>
      <c r="K18" s="11" t="s">
        <v>733</v>
      </c>
    </row>
    <row r="19" spans="2:11" x14ac:dyDescent="0.25">
      <c r="B19" s="197" t="s">
        <v>10</v>
      </c>
      <c r="C19" s="198"/>
      <c r="D19" s="198"/>
      <c r="E19" s="198"/>
      <c r="F19" s="199"/>
      <c r="G19" s="140"/>
      <c r="H19" s="11"/>
      <c r="I19" s="12"/>
      <c r="J19" s="12"/>
      <c r="K19" s="11"/>
    </row>
    <row r="20" spans="2:11" x14ac:dyDescent="0.25">
      <c r="B20" s="10"/>
      <c r="C20" s="181"/>
      <c r="D20" s="181"/>
      <c r="E20" s="181"/>
      <c r="F20" s="181"/>
      <c r="G20" s="140"/>
      <c r="H20" s="11"/>
      <c r="I20" s="12"/>
      <c r="J20" s="12"/>
      <c r="K20" s="11" t="s">
        <v>732</v>
      </c>
    </row>
    <row r="21" spans="2:11" x14ac:dyDescent="0.25">
      <c r="B21" s="197" t="s">
        <v>5</v>
      </c>
      <c r="C21" s="198"/>
      <c r="D21" s="198"/>
      <c r="E21" s="198"/>
      <c r="F21" s="199"/>
      <c r="G21" s="140"/>
      <c r="H21" s="11"/>
      <c r="I21" s="12"/>
      <c r="J21" s="12"/>
      <c r="K21" s="11"/>
    </row>
    <row r="22" spans="2:11" x14ac:dyDescent="0.25">
      <c r="B22" s="10"/>
      <c r="C22" s="181"/>
      <c r="D22" s="181"/>
      <c r="E22" s="181"/>
      <c r="F22" s="181"/>
      <c r="G22" s="140"/>
      <c r="H22" s="11"/>
      <c r="I22" s="12"/>
      <c r="J22" s="12"/>
      <c r="K22" s="11" t="s">
        <v>731</v>
      </c>
    </row>
    <row r="23" spans="2:11" x14ac:dyDescent="0.25">
      <c r="B23" s="197" t="s">
        <v>12</v>
      </c>
      <c r="C23" s="198"/>
      <c r="D23" s="198"/>
      <c r="E23" s="198"/>
      <c r="F23" s="199"/>
      <c r="G23" s="140"/>
      <c r="H23" s="11"/>
      <c r="I23" s="12"/>
      <c r="J23" s="12"/>
      <c r="K23" s="11"/>
    </row>
    <row r="24" spans="2:11" x14ac:dyDescent="0.25">
      <c r="B24" s="10"/>
      <c r="C24" s="181"/>
      <c r="D24" s="181"/>
      <c r="E24" s="181"/>
      <c r="F24" s="181"/>
      <c r="G24" s="140"/>
      <c r="H24" s="11"/>
      <c r="I24" s="12"/>
      <c r="J24" s="12"/>
      <c r="K24" s="11" t="s">
        <v>729</v>
      </c>
    </row>
    <row r="25" spans="2:11" x14ac:dyDescent="0.25">
      <c r="B25" s="197" t="s">
        <v>13</v>
      </c>
      <c r="C25" s="198"/>
      <c r="D25" s="198"/>
      <c r="E25" s="198"/>
      <c r="F25" s="199"/>
      <c r="G25" s="140"/>
      <c r="H25" s="11"/>
      <c r="I25" s="12"/>
      <c r="J25" s="12"/>
      <c r="K25" s="11"/>
    </row>
    <row r="26" spans="2:11" x14ac:dyDescent="0.25">
      <c r="B26" s="10"/>
      <c r="C26" s="181"/>
      <c r="D26" s="181"/>
      <c r="E26" s="181"/>
      <c r="F26" s="181"/>
      <c r="G26" s="140"/>
      <c r="H26" s="11"/>
      <c r="I26" s="12"/>
      <c r="J26" s="12"/>
      <c r="K26" s="11" t="s">
        <v>730</v>
      </c>
    </row>
    <row r="27" spans="2:11" hidden="1" x14ac:dyDescent="0.25">
      <c r="B27" s="10" t="s">
        <v>4</v>
      </c>
      <c r="C27" s="182"/>
      <c r="D27" s="183"/>
      <c r="E27" s="183"/>
      <c r="F27" s="184"/>
      <c r="G27" s="140"/>
      <c r="H27" s="11"/>
      <c r="I27" s="12"/>
      <c r="J27" s="12"/>
    </row>
    <row r="28" spans="2:11" hidden="1" x14ac:dyDescent="0.25">
      <c r="B28" s="10" t="s">
        <v>4</v>
      </c>
      <c r="C28" s="182"/>
      <c r="D28" s="183"/>
      <c r="E28" s="183"/>
      <c r="F28" s="184"/>
      <c r="G28" s="140"/>
      <c r="H28" s="11"/>
      <c r="I28" s="12"/>
      <c r="J28" s="12"/>
    </row>
    <row r="29" spans="2:11" hidden="1" x14ac:dyDescent="0.25">
      <c r="B29" s="10" t="s">
        <v>4</v>
      </c>
      <c r="C29" s="182"/>
      <c r="D29" s="183"/>
      <c r="E29" s="183"/>
      <c r="F29" s="184"/>
      <c r="G29" s="140"/>
      <c r="H29" s="11"/>
      <c r="I29" s="12"/>
      <c r="J29" s="12"/>
    </row>
    <row r="30" spans="2:11" hidden="1" x14ac:dyDescent="0.25">
      <c r="B30" s="10" t="s">
        <v>4</v>
      </c>
      <c r="C30" s="182"/>
      <c r="D30" s="183"/>
      <c r="E30" s="183"/>
      <c r="F30" s="184"/>
      <c r="G30" s="140"/>
      <c r="H30" s="11"/>
      <c r="I30" s="12"/>
      <c r="J30" s="12"/>
    </row>
    <row r="31" spans="2:11" hidden="1" x14ac:dyDescent="0.25">
      <c r="B31" s="10" t="s">
        <v>4</v>
      </c>
      <c r="C31" s="182"/>
      <c r="D31" s="183"/>
      <c r="E31" s="183"/>
      <c r="F31" s="184"/>
      <c r="G31" s="140"/>
      <c r="H31" s="11"/>
      <c r="I31" s="12"/>
      <c r="J31" s="12"/>
    </row>
    <row r="32" spans="2:11" hidden="1" x14ac:dyDescent="0.25">
      <c r="B32" s="10" t="s">
        <v>4</v>
      </c>
      <c r="C32" s="182"/>
      <c r="D32" s="183"/>
      <c r="E32" s="183"/>
      <c r="F32" s="184"/>
      <c r="G32" s="140"/>
      <c r="H32" s="11"/>
      <c r="I32" s="12"/>
      <c r="J32" s="12"/>
    </row>
    <row r="33" spans="2:14" hidden="1" x14ac:dyDescent="0.25">
      <c r="B33" s="10" t="s">
        <v>4</v>
      </c>
      <c r="C33" s="182"/>
      <c r="D33" s="183"/>
      <c r="E33" s="183"/>
      <c r="F33" s="184"/>
      <c r="G33" s="140"/>
      <c r="H33" s="11"/>
      <c r="I33" s="12"/>
      <c r="J33" s="12"/>
    </row>
    <row r="34" spans="2:14" ht="0.95" customHeight="1" x14ac:dyDescent="0.25">
      <c r="B34" s="10" t="s">
        <v>4</v>
      </c>
      <c r="C34" s="181"/>
      <c r="D34" s="181"/>
      <c r="E34" s="181"/>
      <c r="F34" s="181"/>
      <c r="G34" s="140" t="e">
        <f>VLOOKUP($B34,'[1]CENIK KOMPONENT'!$A$3:$K$414,5,FALSE)</f>
        <v>#N/A</v>
      </c>
      <c r="H34" s="11"/>
      <c r="I34" s="12"/>
      <c r="J34" s="12"/>
    </row>
    <row r="35" spans="2:14" x14ac:dyDescent="0.25">
      <c r="I35" s="13"/>
      <c r="J35" s="13"/>
    </row>
    <row r="36" spans="2:14" ht="15.75" x14ac:dyDescent="0.25">
      <c r="G36" s="176" t="s">
        <v>728</v>
      </c>
      <c r="H36" s="176"/>
      <c r="I36" s="176"/>
      <c r="J36" s="14">
        <f>SUM(J9:J35)</f>
        <v>0</v>
      </c>
      <c r="L36" s="176" t="s">
        <v>726</v>
      </c>
      <c r="M36" s="176"/>
      <c r="N36" s="176"/>
    </row>
    <row r="37" spans="2:14" x14ac:dyDescent="0.25">
      <c r="G37" s="177" t="s">
        <v>727</v>
      </c>
      <c r="H37" s="177"/>
      <c r="I37" s="177"/>
      <c r="J37" s="13">
        <f>J36/109.5*9.5</f>
        <v>0</v>
      </c>
      <c r="L37" t="s">
        <v>726</v>
      </c>
    </row>
    <row r="38" spans="2:14" ht="7.5" customHeight="1" x14ac:dyDescent="0.25"/>
    <row r="39" spans="2:14" ht="7.5" customHeight="1" x14ac:dyDescent="0.25"/>
  </sheetData>
  <sheetProtection selectLockedCells="1" selectUnlockedCells="1"/>
  <mergeCells count="34">
    <mergeCell ref="C9:F9"/>
    <mergeCell ref="C10:F10"/>
    <mergeCell ref="B11:F11"/>
    <mergeCell ref="C12:F12"/>
    <mergeCell ref="D3:J3"/>
    <mergeCell ref="D4:F4"/>
    <mergeCell ref="D5:J5"/>
    <mergeCell ref="C7:F7"/>
    <mergeCell ref="B8:F8"/>
    <mergeCell ref="L36:N36"/>
    <mergeCell ref="G36:I36"/>
    <mergeCell ref="C13:F13"/>
    <mergeCell ref="B14:F14"/>
    <mergeCell ref="C15:F15"/>
    <mergeCell ref="C28:F28"/>
    <mergeCell ref="B17:F17"/>
    <mergeCell ref="C18:F18"/>
    <mergeCell ref="B19:F19"/>
    <mergeCell ref="C20:F20"/>
    <mergeCell ref="B21:F21"/>
    <mergeCell ref="C22:F22"/>
    <mergeCell ref="C16:F16"/>
    <mergeCell ref="B23:F23"/>
    <mergeCell ref="C24:F24"/>
    <mergeCell ref="B25:F25"/>
    <mergeCell ref="C26:F26"/>
    <mergeCell ref="C27:F27"/>
    <mergeCell ref="G37:I37"/>
    <mergeCell ref="C29:F29"/>
    <mergeCell ref="C30:F30"/>
    <mergeCell ref="C31:F31"/>
    <mergeCell ref="C32:F32"/>
    <mergeCell ref="C33:F33"/>
    <mergeCell ref="C34:F34"/>
  </mergeCells>
  <pageMargins left="1.1023622047244095"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EA264-5FFB-4760-9AE0-DDC4E600DD0D}">
  <dimension ref="B1:N38"/>
  <sheetViews>
    <sheetView showGridLines="0" zoomScaleNormal="100" workbookViewId="0">
      <selection activeCell="S17" sqref="S1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1" x14ac:dyDescent="0.25">
      <c r="B1" s="117"/>
      <c r="C1" s="117"/>
    </row>
    <row r="2" spans="2:11" ht="15.75" x14ac:dyDescent="0.25">
      <c r="B2" s="2" t="s">
        <v>0</v>
      </c>
      <c r="D2" s="2" t="s">
        <v>359</v>
      </c>
      <c r="E2" s="3"/>
      <c r="F2" s="3"/>
      <c r="G2" s="3"/>
      <c r="H2" s="3"/>
      <c r="I2" s="4"/>
    </row>
    <row r="3" spans="2:11" ht="15.75" x14ac:dyDescent="0.25">
      <c r="D3" s="185"/>
      <c r="E3" s="185"/>
      <c r="F3" s="185"/>
      <c r="G3" s="185"/>
      <c r="H3" s="185"/>
      <c r="I3" s="185"/>
      <c r="J3" s="185"/>
    </row>
    <row r="4" spans="2:11" ht="18.600000000000001" customHeight="1" x14ac:dyDescent="0.35">
      <c r="B4" s="5"/>
      <c r="C4" s="5"/>
      <c r="D4" s="186" t="s">
        <v>358</v>
      </c>
      <c r="E4" s="176"/>
      <c r="F4" s="176"/>
      <c r="G4" s="141" t="s">
        <v>740</v>
      </c>
    </row>
    <row r="5" spans="2:11" hidden="1" x14ac:dyDescent="0.25">
      <c r="B5" s="6"/>
      <c r="C5" s="114" t="s">
        <v>739</v>
      </c>
      <c r="D5" s="200">
        <f>+J35</f>
        <v>0</v>
      </c>
      <c r="E5" s="177"/>
      <c r="F5" s="177"/>
      <c r="G5" s="177"/>
      <c r="H5" s="177"/>
      <c r="I5" s="177"/>
      <c r="J5" s="177"/>
    </row>
    <row r="6" spans="2:11" ht="12.95" customHeight="1" x14ac:dyDescent="0.25">
      <c r="I6" s="7"/>
      <c r="J6" s="8"/>
    </row>
    <row r="7" spans="2:11" s="111" customFormat="1" ht="44.45" customHeight="1" x14ac:dyDescent="0.25">
      <c r="B7" s="112" t="s">
        <v>1</v>
      </c>
      <c r="C7" s="193" t="s">
        <v>2</v>
      </c>
      <c r="D7" s="193"/>
      <c r="E7" s="193"/>
      <c r="F7" s="193"/>
      <c r="G7" s="144" t="s">
        <v>774</v>
      </c>
      <c r="H7" s="144" t="s">
        <v>738</v>
      </c>
      <c r="I7" s="113" t="s">
        <v>3</v>
      </c>
      <c r="J7" s="112" t="s">
        <v>751</v>
      </c>
    </row>
    <row r="8" spans="2:11" x14ac:dyDescent="0.25">
      <c r="B8" s="197" t="s">
        <v>7</v>
      </c>
      <c r="C8" s="198"/>
      <c r="D8" s="198"/>
      <c r="E8" s="198"/>
      <c r="F8" s="199"/>
      <c r="G8" s="140"/>
      <c r="H8" s="11"/>
      <c r="I8" s="12"/>
      <c r="J8" s="12"/>
      <c r="K8" s="11"/>
    </row>
    <row r="9" spans="2:11" x14ac:dyDescent="0.25">
      <c r="B9" s="10"/>
      <c r="C9" s="181"/>
      <c r="D9" s="181"/>
      <c r="E9" s="181"/>
      <c r="F9" s="181"/>
      <c r="G9" s="140"/>
      <c r="H9" s="11"/>
      <c r="I9" s="12"/>
      <c r="J9" s="12"/>
      <c r="K9" s="11" t="s">
        <v>737</v>
      </c>
    </row>
    <row r="10" spans="2:11" x14ac:dyDescent="0.25">
      <c r="B10" s="10"/>
      <c r="C10" s="181"/>
      <c r="D10" s="181"/>
      <c r="E10" s="181"/>
      <c r="F10" s="181"/>
      <c r="G10" s="140"/>
      <c r="H10" s="11"/>
      <c r="I10" s="12"/>
      <c r="J10" s="12"/>
      <c r="K10" s="11"/>
    </row>
    <row r="11" spans="2:11" x14ac:dyDescent="0.25">
      <c r="B11" s="197" t="s">
        <v>8</v>
      </c>
      <c r="C11" s="198"/>
      <c r="D11" s="198"/>
      <c r="E11" s="198"/>
      <c r="F11" s="199"/>
      <c r="G11" s="140"/>
      <c r="H11" s="11"/>
      <c r="I11" s="12"/>
      <c r="J11" s="12"/>
      <c r="K11" s="11"/>
    </row>
    <row r="12" spans="2:11" x14ac:dyDescent="0.25">
      <c r="B12" s="10"/>
      <c r="C12" s="181"/>
      <c r="D12" s="181"/>
      <c r="E12" s="181"/>
      <c r="F12" s="181"/>
      <c r="G12" s="140"/>
      <c r="H12" s="11"/>
      <c r="I12" s="12"/>
      <c r="J12" s="12"/>
      <c r="K12" s="11" t="s">
        <v>735</v>
      </c>
    </row>
    <row r="13" spans="2:11" x14ac:dyDescent="0.25">
      <c r="B13" s="10"/>
      <c r="C13" s="181"/>
      <c r="D13" s="181"/>
      <c r="E13" s="181"/>
      <c r="F13" s="181"/>
      <c r="G13" s="140"/>
      <c r="H13" s="11"/>
      <c r="I13" s="12"/>
      <c r="J13" s="12"/>
      <c r="K13" s="11" t="s">
        <v>736</v>
      </c>
    </row>
    <row r="14" spans="2:11" x14ac:dyDescent="0.25">
      <c r="B14" s="197" t="s">
        <v>9</v>
      </c>
      <c r="C14" s="198"/>
      <c r="D14" s="198"/>
      <c r="E14" s="198"/>
      <c r="F14" s="199"/>
      <c r="G14" s="140"/>
      <c r="H14" s="11"/>
      <c r="I14" s="12"/>
      <c r="J14" s="12"/>
      <c r="K14" s="11"/>
    </row>
    <row r="15" spans="2:11" x14ac:dyDescent="0.25">
      <c r="B15" s="10"/>
      <c r="C15" s="181"/>
      <c r="D15" s="181"/>
      <c r="E15" s="181"/>
      <c r="F15" s="181"/>
      <c r="G15" s="140"/>
      <c r="H15" s="11"/>
      <c r="I15" s="12"/>
      <c r="J15" s="12"/>
      <c r="K15" s="11" t="s">
        <v>734</v>
      </c>
    </row>
    <row r="16" spans="2:11" x14ac:dyDescent="0.25">
      <c r="B16" s="197" t="s">
        <v>11</v>
      </c>
      <c r="C16" s="198"/>
      <c r="D16" s="198"/>
      <c r="E16" s="198"/>
      <c r="F16" s="199"/>
      <c r="G16" s="140"/>
      <c r="H16" s="11"/>
      <c r="I16" s="12"/>
      <c r="J16" s="12"/>
      <c r="K16" s="11"/>
    </row>
    <row r="17" spans="2:11" x14ac:dyDescent="0.25">
      <c r="B17" s="10"/>
      <c r="C17" s="181"/>
      <c r="D17" s="181"/>
      <c r="E17" s="181"/>
      <c r="F17" s="181"/>
      <c r="G17" s="140"/>
      <c r="H17" s="11"/>
      <c r="I17" s="12"/>
      <c r="J17" s="12"/>
      <c r="K17" s="11" t="s">
        <v>733</v>
      </c>
    </row>
    <row r="18" spans="2:11" x14ac:dyDescent="0.25">
      <c r="B18" s="197" t="s">
        <v>10</v>
      </c>
      <c r="C18" s="198"/>
      <c r="D18" s="198"/>
      <c r="E18" s="198"/>
      <c r="F18" s="199"/>
      <c r="G18" s="140"/>
      <c r="H18" s="11"/>
      <c r="I18" s="12"/>
      <c r="J18" s="12"/>
      <c r="K18" s="11"/>
    </row>
    <row r="19" spans="2:11" x14ac:dyDescent="0.25">
      <c r="B19" s="10"/>
      <c r="C19" s="181"/>
      <c r="D19" s="181"/>
      <c r="E19" s="181"/>
      <c r="F19" s="181"/>
      <c r="G19" s="140"/>
      <c r="H19" s="11"/>
      <c r="I19" s="12"/>
      <c r="J19" s="12"/>
      <c r="K19" s="11" t="s">
        <v>732</v>
      </c>
    </row>
    <row r="20" spans="2:11" x14ac:dyDescent="0.25">
      <c r="B20" s="197" t="s">
        <v>5</v>
      </c>
      <c r="C20" s="198"/>
      <c r="D20" s="198"/>
      <c r="E20" s="198"/>
      <c r="F20" s="199"/>
      <c r="G20" s="140"/>
      <c r="H20" s="11"/>
      <c r="I20" s="12"/>
      <c r="J20" s="12"/>
      <c r="K20" s="11"/>
    </row>
    <row r="21" spans="2:11" x14ac:dyDescent="0.25">
      <c r="B21" s="10"/>
      <c r="C21" s="127"/>
      <c r="D21" s="126"/>
      <c r="E21" s="126"/>
      <c r="F21" s="125"/>
      <c r="G21" s="140"/>
      <c r="H21" s="11"/>
      <c r="I21" s="12"/>
      <c r="J21" s="12"/>
      <c r="K21" s="11" t="s">
        <v>731</v>
      </c>
    </row>
    <row r="22" spans="2:11" x14ac:dyDescent="0.25">
      <c r="B22" s="197" t="s">
        <v>13</v>
      </c>
      <c r="C22" s="198"/>
      <c r="D22" s="198"/>
      <c r="E22" s="198"/>
      <c r="F22" s="199"/>
      <c r="G22" s="140"/>
      <c r="H22" s="11"/>
      <c r="I22" s="12"/>
      <c r="J22" s="12"/>
      <c r="K22" s="11"/>
    </row>
    <row r="23" spans="2:11" x14ac:dyDescent="0.25">
      <c r="B23" s="10"/>
      <c r="C23" s="181"/>
      <c r="D23" s="181"/>
      <c r="E23" s="181"/>
      <c r="F23" s="181"/>
      <c r="G23" s="140"/>
      <c r="H23" s="11"/>
      <c r="I23" s="12"/>
      <c r="J23" s="12"/>
      <c r="K23" s="11" t="s">
        <v>730</v>
      </c>
    </row>
    <row r="24" spans="2:11" x14ac:dyDescent="0.25">
      <c r="B24" s="197" t="s">
        <v>6</v>
      </c>
      <c r="C24" s="198"/>
      <c r="D24" s="198"/>
      <c r="E24" s="198"/>
      <c r="F24" s="199"/>
      <c r="G24" s="140"/>
      <c r="H24" s="11"/>
      <c r="I24" s="12"/>
      <c r="J24" s="12"/>
      <c r="K24" s="11"/>
    </row>
    <row r="25" spans="2:11" x14ac:dyDescent="0.25">
      <c r="B25" s="10"/>
      <c r="C25" s="181"/>
      <c r="D25" s="181"/>
      <c r="E25" s="181"/>
      <c r="F25" s="181"/>
      <c r="G25" s="140"/>
      <c r="H25" s="11"/>
      <c r="I25" s="12"/>
      <c r="J25" s="12"/>
      <c r="K25" s="11" t="s">
        <v>743</v>
      </c>
    </row>
    <row r="26" spans="2:11" x14ac:dyDescent="0.25">
      <c r="B26" s="197" t="s">
        <v>12</v>
      </c>
      <c r="C26" s="198"/>
      <c r="D26" s="198"/>
      <c r="E26" s="198"/>
      <c r="F26" s="199"/>
      <c r="G26" s="140"/>
      <c r="H26" s="11"/>
      <c r="I26" s="12"/>
      <c r="J26" s="12"/>
      <c r="K26" s="11"/>
    </row>
    <row r="27" spans="2:11" x14ac:dyDescent="0.25">
      <c r="B27" s="10"/>
      <c r="C27" s="181"/>
      <c r="D27" s="181"/>
      <c r="E27" s="181"/>
      <c r="F27" s="181"/>
      <c r="G27" s="140"/>
      <c r="H27" s="11"/>
      <c r="I27" s="12"/>
      <c r="J27" s="12"/>
      <c r="K27" s="11" t="s">
        <v>729</v>
      </c>
    </row>
    <row r="28" spans="2:11" x14ac:dyDescent="0.25">
      <c r="B28" s="197" t="s">
        <v>742</v>
      </c>
      <c r="C28" s="198"/>
      <c r="D28" s="198"/>
      <c r="E28" s="198"/>
      <c r="F28" s="199"/>
      <c r="G28" s="140"/>
      <c r="H28" s="11"/>
      <c r="I28" s="12"/>
      <c r="J28" s="12"/>
    </row>
    <row r="29" spans="2:11" x14ac:dyDescent="0.25">
      <c r="B29" s="10"/>
      <c r="C29" s="181"/>
      <c r="D29" s="181"/>
      <c r="E29" s="181"/>
      <c r="F29" s="181"/>
      <c r="G29" s="140"/>
      <c r="H29" s="11"/>
      <c r="I29" s="12"/>
      <c r="J29" s="12"/>
    </row>
    <row r="30" spans="2:11" hidden="1" x14ac:dyDescent="0.25">
      <c r="B30" s="10"/>
      <c r="C30" s="181"/>
      <c r="D30" s="181"/>
      <c r="E30" s="181"/>
      <c r="F30" s="181"/>
      <c r="G30" s="140"/>
      <c r="H30" s="11"/>
      <c r="I30" s="12"/>
      <c r="J30" s="12"/>
    </row>
    <row r="31" spans="2:11" hidden="1" x14ac:dyDescent="0.25">
      <c r="B31" s="10"/>
      <c r="C31" s="181"/>
      <c r="D31" s="181"/>
      <c r="E31" s="181"/>
      <c r="F31" s="181"/>
      <c r="G31" s="140"/>
      <c r="H31" s="11"/>
      <c r="I31" s="12"/>
      <c r="J31" s="12"/>
    </row>
    <row r="32" spans="2:11" hidden="1" x14ac:dyDescent="0.25">
      <c r="B32" s="10"/>
      <c r="C32" s="181"/>
      <c r="D32" s="181"/>
      <c r="E32" s="181"/>
      <c r="F32" s="181"/>
      <c r="G32" s="140"/>
      <c r="H32" s="11"/>
      <c r="I32" s="12"/>
      <c r="J32" s="12"/>
    </row>
    <row r="33" spans="2:14" hidden="1" x14ac:dyDescent="0.25">
      <c r="B33" s="10"/>
      <c r="C33" s="181"/>
      <c r="D33" s="181"/>
      <c r="E33" s="181"/>
      <c r="F33" s="181"/>
      <c r="G33" s="140"/>
      <c r="H33" s="11"/>
      <c r="I33" s="12"/>
      <c r="J33" s="12"/>
    </row>
    <row r="34" spans="2:14" ht="0.95" customHeight="1" x14ac:dyDescent="0.25">
      <c r="B34" s="10"/>
      <c r="C34" s="181"/>
      <c r="D34" s="181"/>
      <c r="E34" s="181"/>
      <c r="F34" s="181"/>
      <c r="G34" s="140"/>
      <c r="H34" s="11"/>
      <c r="I34" s="12"/>
      <c r="J34" s="12"/>
    </row>
    <row r="35" spans="2:14" ht="15.75" x14ac:dyDescent="0.25">
      <c r="G35" s="176" t="s">
        <v>728</v>
      </c>
      <c r="H35" s="176"/>
      <c r="I35" s="176"/>
      <c r="J35" s="14">
        <f>SUM(J9:J34)</f>
        <v>0</v>
      </c>
      <c r="L35" s="176" t="s">
        <v>726</v>
      </c>
      <c r="M35" s="176"/>
      <c r="N35" s="176"/>
    </row>
    <row r="36" spans="2:14" x14ac:dyDescent="0.25">
      <c r="G36" s="177" t="s">
        <v>727</v>
      </c>
      <c r="H36" s="177"/>
      <c r="I36" s="177"/>
      <c r="J36" s="13">
        <f>J35/109.5*9.5</f>
        <v>0</v>
      </c>
      <c r="L36" t="s">
        <v>726</v>
      </c>
    </row>
    <row r="37" spans="2:14" ht="7.5" customHeight="1" x14ac:dyDescent="0.25"/>
    <row r="38" spans="2:14" ht="7.5" customHeight="1" x14ac:dyDescent="0.25"/>
  </sheetData>
  <sheetProtection selectLockedCells="1" selectUnlockedCells="1"/>
  <mergeCells count="33">
    <mergeCell ref="G36:I36"/>
    <mergeCell ref="C27:F27"/>
    <mergeCell ref="C29:F29"/>
    <mergeCell ref="C30:F30"/>
    <mergeCell ref="C31:F31"/>
    <mergeCell ref="C32:F32"/>
    <mergeCell ref="B28:F28"/>
    <mergeCell ref="G35:I35"/>
    <mergeCell ref="L35:N35"/>
    <mergeCell ref="C10:F10"/>
    <mergeCell ref="D3:J3"/>
    <mergeCell ref="D4:F4"/>
    <mergeCell ref="D5:J5"/>
    <mergeCell ref="C7:F7"/>
    <mergeCell ref="C9:F9"/>
    <mergeCell ref="B8:F8"/>
    <mergeCell ref="C33:F33"/>
    <mergeCell ref="C34:F34"/>
    <mergeCell ref="C12:F12"/>
    <mergeCell ref="C13:F13"/>
    <mergeCell ref="B16:F16"/>
    <mergeCell ref="B18:F18"/>
    <mergeCell ref="B20:F20"/>
    <mergeCell ref="C25:F25"/>
    <mergeCell ref="B22:F22"/>
    <mergeCell ref="B24:F24"/>
    <mergeCell ref="B26:F26"/>
    <mergeCell ref="B11:F11"/>
    <mergeCell ref="B14:F14"/>
    <mergeCell ref="C15:F15"/>
    <mergeCell ref="C17:F17"/>
    <mergeCell ref="C19:F19"/>
    <mergeCell ref="C23:F23"/>
  </mergeCells>
  <pageMargins left="1.1023622047244095"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D1812-DF2D-4EED-9AD2-95F3AC560B46}">
  <dimension ref="B1:N37"/>
  <sheetViews>
    <sheetView showGridLines="0" zoomScaleNormal="100" workbookViewId="0">
      <selection activeCell="S17" sqref="S1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5.7109375" hidden="1" customWidth="1"/>
  </cols>
  <sheetData>
    <row r="1" spans="2:11" x14ac:dyDescent="0.25">
      <c r="B1" s="117"/>
      <c r="C1" s="117"/>
    </row>
    <row r="2" spans="2:11" ht="15.75" x14ac:dyDescent="0.25">
      <c r="B2" s="2" t="s">
        <v>0</v>
      </c>
      <c r="D2" s="2" t="s">
        <v>361</v>
      </c>
      <c r="E2" s="3"/>
      <c r="F2" s="3"/>
      <c r="G2" s="3"/>
      <c r="H2" s="3"/>
      <c r="I2" s="4"/>
    </row>
    <row r="3" spans="2:11" ht="15.75" x14ac:dyDescent="0.25">
      <c r="D3" s="185"/>
      <c r="E3" s="185"/>
      <c r="F3" s="185"/>
      <c r="G3" s="185"/>
      <c r="H3" s="185"/>
      <c r="I3" s="185"/>
      <c r="J3" s="185"/>
    </row>
    <row r="4" spans="2:11" ht="18.600000000000001" customHeight="1" x14ac:dyDescent="0.35">
      <c r="B4" s="5"/>
      <c r="C4" s="5"/>
      <c r="D4" s="186" t="s">
        <v>360</v>
      </c>
      <c r="E4" s="176"/>
      <c r="F4" s="176"/>
      <c r="G4" s="141" t="s">
        <v>740</v>
      </c>
    </row>
    <row r="5" spans="2:11" hidden="1" x14ac:dyDescent="0.25">
      <c r="B5" s="6"/>
      <c r="C5" s="114" t="s">
        <v>739</v>
      </c>
      <c r="D5" s="200">
        <f>+J34</f>
        <v>0</v>
      </c>
      <c r="E5" s="177"/>
      <c r="F5" s="177"/>
      <c r="G5" s="177"/>
      <c r="H5" s="177"/>
      <c r="I5" s="177"/>
      <c r="J5" s="177"/>
    </row>
    <row r="6" spans="2:11" ht="12.95" customHeight="1" x14ac:dyDescent="0.25">
      <c r="I6" s="7"/>
      <c r="J6" s="8"/>
    </row>
    <row r="7" spans="2:11" s="9" customFormat="1" ht="39.6" customHeight="1" x14ac:dyDescent="0.2">
      <c r="B7" s="112" t="s">
        <v>1</v>
      </c>
      <c r="C7" s="193" t="s">
        <v>2</v>
      </c>
      <c r="D7" s="193"/>
      <c r="E7" s="193"/>
      <c r="F7" s="193"/>
      <c r="G7" s="144" t="s">
        <v>774</v>
      </c>
      <c r="H7" s="144" t="s">
        <v>738</v>
      </c>
      <c r="I7" s="113" t="s">
        <v>3</v>
      </c>
      <c r="J7" s="112" t="s">
        <v>751</v>
      </c>
    </row>
    <row r="8" spans="2:11" s="9" customFormat="1" ht="12.75" x14ac:dyDescent="0.2">
      <c r="B8" s="194" t="s">
        <v>7</v>
      </c>
      <c r="C8" s="195"/>
      <c r="D8" s="195"/>
      <c r="E8" s="195"/>
      <c r="F8" s="196"/>
      <c r="G8" s="120"/>
      <c r="H8" s="118"/>
      <c r="I8" s="119"/>
      <c r="J8" s="118"/>
    </row>
    <row r="9" spans="2:11" x14ac:dyDescent="0.25">
      <c r="B9" s="10"/>
      <c r="C9" s="181"/>
      <c r="D9" s="181"/>
      <c r="E9" s="181"/>
      <c r="F9" s="181"/>
      <c r="G9" s="140"/>
      <c r="H9" s="11"/>
      <c r="I9" s="12"/>
      <c r="J9" s="12"/>
      <c r="K9" s="11" t="s">
        <v>737</v>
      </c>
    </row>
    <row r="10" spans="2:11" x14ac:dyDescent="0.25">
      <c r="B10" s="10"/>
      <c r="C10" s="181"/>
      <c r="D10" s="181"/>
      <c r="E10" s="181"/>
      <c r="F10" s="181"/>
      <c r="G10" s="140"/>
      <c r="H10" s="11"/>
      <c r="I10" s="12"/>
      <c r="J10" s="12"/>
      <c r="K10" s="11"/>
    </row>
    <row r="11" spans="2:11" x14ac:dyDescent="0.25">
      <c r="B11" s="197" t="s">
        <v>8</v>
      </c>
      <c r="C11" s="198"/>
      <c r="D11" s="198"/>
      <c r="E11" s="198"/>
      <c r="F11" s="199"/>
      <c r="G11" s="140"/>
      <c r="H11" s="11"/>
      <c r="I11" s="12"/>
      <c r="J11" s="12"/>
      <c r="K11" s="11"/>
    </row>
    <row r="12" spans="2:11" x14ac:dyDescent="0.25">
      <c r="B12" s="10"/>
      <c r="C12" s="181"/>
      <c r="D12" s="181"/>
      <c r="E12" s="181"/>
      <c r="F12" s="181"/>
      <c r="G12" s="140"/>
      <c r="H12" s="11"/>
      <c r="I12" s="12"/>
      <c r="J12" s="12"/>
      <c r="K12" s="11" t="s">
        <v>735</v>
      </c>
    </row>
    <row r="13" spans="2:11" x14ac:dyDescent="0.25">
      <c r="B13" s="10"/>
      <c r="C13" s="181"/>
      <c r="D13" s="181"/>
      <c r="E13" s="181"/>
      <c r="F13" s="181"/>
      <c r="G13" s="140"/>
      <c r="H13" s="11"/>
      <c r="I13" s="12"/>
      <c r="J13" s="12"/>
      <c r="K13" s="11" t="s">
        <v>736</v>
      </c>
    </row>
    <row r="14" spans="2:11" x14ac:dyDescent="0.25">
      <c r="B14" s="197" t="s">
        <v>9</v>
      </c>
      <c r="C14" s="198"/>
      <c r="D14" s="198"/>
      <c r="E14" s="198"/>
      <c r="F14" s="199"/>
      <c r="G14" s="140"/>
      <c r="H14" s="11"/>
      <c r="I14" s="12"/>
      <c r="J14" s="12"/>
      <c r="K14" s="11"/>
    </row>
    <row r="15" spans="2:11" x14ac:dyDescent="0.25">
      <c r="B15" s="10"/>
      <c r="C15" s="181"/>
      <c r="D15" s="181"/>
      <c r="E15" s="181"/>
      <c r="F15" s="181"/>
      <c r="G15" s="140"/>
      <c r="H15" s="11"/>
      <c r="I15" s="12"/>
      <c r="J15" s="12"/>
      <c r="K15" s="11" t="s">
        <v>734</v>
      </c>
    </row>
    <row r="16" spans="2:11" x14ac:dyDescent="0.25">
      <c r="B16" s="197" t="s">
        <v>11</v>
      </c>
      <c r="C16" s="198"/>
      <c r="D16" s="198"/>
      <c r="E16" s="198"/>
      <c r="F16" s="199"/>
      <c r="G16" s="140"/>
      <c r="H16" s="11"/>
      <c r="I16" s="12"/>
      <c r="J16" s="12"/>
      <c r="K16" s="11"/>
    </row>
    <row r="17" spans="2:11" x14ac:dyDescent="0.25">
      <c r="B17" s="10"/>
      <c r="C17" s="181"/>
      <c r="D17" s="181"/>
      <c r="E17" s="181"/>
      <c r="F17" s="181"/>
      <c r="G17" s="140"/>
      <c r="H17" s="11"/>
      <c r="I17" s="12"/>
      <c r="J17" s="12"/>
      <c r="K17" s="11" t="s">
        <v>733</v>
      </c>
    </row>
    <row r="18" spans="2:11" x14ac:dyDescent="0.25">
      <c r="B18" s="197" t="s">
        <v>10</v>
      </c>
      <c r="C18" s="198"/>
      <c r="D18" s="198"/>
      <c r="E18" s="198"/>
      <c r="F18" s="199"/>
      <c r="G18" s="140"/>
      <c r="H18" s="11"/>
      <c r="I18" s="12"/>
      <c r="J18" s="12"/>
      <c r="K18" s="11"/>
    </row>
    <row r="19" spans="2:11" x14ac:dyDescent="0.25">
      <c r="B19" s="10"/>
      <c r="C19" s="181"/>
      <c r="D19" s="181"/>
      <c r="E19" s="181"/>
      <c r="F19" s="181"/>
      <c r="G19" s="140"/>
      <c r="H19" s="11"/>
      <c r="I19" s="12"/>
      <c r="J19" s="12"/>
      <c r="K19" s="11" t="s">
        <v>732</v>
      </c>
    </row>
    <row r="20" spans="2:11" x14ac:dyDescent="0.25">
      <c r="B20" s="197" t="s">
        <v>5</v>
      </c>
      <c r="C20" s="198"/>
      <c r="D20" s="198"/>
      <c r="E20" s="198"/>
      <c r="F20" s="199"/>
      <c r="G20" s="140"/>
      <c r="H20" s="11"/>
      <c r="I20" s="12"/>
      <c r="J20" s="12"/>
      <c r="K20" s="11"/>
    </row>
    <row r="21" spans="2:11" x14ac:dyDescent="0.25">
      <c r="B21" s="10"/>
      <c r="C21" s="181"/>
      <c r="D21" s="181"/>
      <c r="E21" s="181"/>
      <c r="F21" s="181"/>
      <c r="G21" s="140"/>
      <c r="H21" s="11"/>
      <c r="I21" s="12"/>
      <c r="J21" s="12"/>
      <c r="K21" s="11" t="s">
        <v>731</v>
      </c>
    </row>
    <row r="22" spans="2:11" x14ac:dyDescent="0.25">
      <c r="B22" s="197" t="s">
        <v>6</v>
      </c>
      <c r="C22" s="198"/>
      <c r="D22" s="198"/>
      <c r="E22" s="198"/>
      <c r="F22" s="199"/>
      <c r="G22" s="140"/>
      <c r="H22" s="11"/>
      <c r="I22" s="12"/>
      <c r="J22" s="12"/>
      <c r="K22" s="11"/>
    </row>
    <row r="23" spans="2:11" x14ac:dyDescent="0.25">
      <c r="B23" s="10"/>
      <c r="C23" s="181"/>
      <c r="D23" s="181"/>
      <c r="E23" s="181"/>
      <c r="F23" s="181"/>
      <c r="G23" s="140"/>
      <c r="H23" s="11"/>
      <c r="I23" s="12"/>
      <c r="J23" s="12"/>
      <c r="K23" s="11" t="s">
        <v>743</v>
      </c>
    </row>
    <row r="24" spans="2:11" x14ac:dyDescent="0.25">
      <c r="B24" s="197" t="s">
        <v>12</v>
      </c>
      <c r="C24" s="198"/>
      <c r="D24" s="198"/>
      <c r="E24" s="198"/>
      <c r="F24" s="199"/>
      <c r="G24" s="140"/>
      <c r="H24" s="11"/>
      <c r="I24" s="12"/>
      <c r="J24" s="12"/>
      <c r="K24" s="11"/>
    </row>
    <row r="25" spans="2:11" x14ac:dyDescent="0.25">
      <c r="B25" s="10"/>
      <c r="C25" s="181"/>
      <c r="D25" s="181"/>
      <c r="E25" s="181"/>
      <c r="F25" s="181"/>
      <c r="G25" s="140"/>
      <c r="H25" s="11"/>
      <c r="I25" s="12"/>
      <c r="J25" s="12"/>
      <c r="K25" s="11" t="s">
        <v>729</v>
      </c>
    </row>
    <row r="26" spans="2:11" x14ac:dyDescent="0.25">
      <c r="B26" s="197" t="s">
        <v>13</v>
      </c>
      <c r="C26" s="198"/>
      <c r="D26" s="198"/>
      <c r="E26" s="198"/>
      <c r="F26" s="199"/>
      <c r="G26" s="140"/>
      <c r="H26" s="11"/>
      <c r="I26" s="12"/>
      <c r="J26" s="12"/>
      <c r="K26" s="11"/>
    </row>
    <row r="27" spans="2:11" x14ac:dyDescent="0.25">
      <c r="B27" s="10"/>
      <c r="C27" s="181"/>
      <c r="D27" s="181"/>
      <c r="E27" s="181"/>
      <c r="F27" s="181"/>
      <c r="G27" s="140"/>
      <c r="H27" s="11"/>
      <c r="I27" s="12"/>
      <c r="J27" s="12"/>
      <c r="K27" s="11" t="s">
        <v>730</v>
      </c>
    </row>
    <row r="28" spans="2:11" x14ac:dyDescent="0.25">
      <c r="B28" s="197" t="s">
        <v>742</v>
      </c>
      <c r="C28" s="198"/>
      <c r="D28" s="198"/>
      <c r="E28" s="198"/>
      <c r="F28" s="199"/>
      <c r="G28" s="140"/>
      <c r="H28" s="11"/>
      <c r="I28" s="12"/>
      <c r="J28" s="12"/>
      <c r="K28" s="11"/>
    </row>
    <row r="29" spans="2:11" x14ac:dyDescent="0.25">
      <c r="B29" s="10"/>
      <c r="C29" s="181"/>
      <c r="D29" s="181"/>
      <c r="E29" s="181"/>
      <c r="F29" s="181"/>
      <c r="G29" s="140"/>
      <c r="H29" s="11"/>
      <c r="I29" s="12"/>
      <c r="J29" s="12"/>
    </row>
    <row r="30" spans="2:11" hidden="1" x14ac:dyDescent="0.25">
      <c r="B30" s="10" t="s">
        <v>4</v>
      </c>
      <c r="C30" s="181"/>
      <c r="D30" s="181"/>
      <c r="E30" s="181"/>
      <c r="F30" s="181"/>
      <c r="G30" s="140"/>
      <c r="H30" s="11"/>
      <c r="I30" s="12"/>
      <c r="J30" s="12"/>
    </row>
    <row r="31" spans="2:11" hidden="1" x14ac:dyDescent="0.25">
      <c r="B31" s="10" t="s">
        <v>4</v>
      </c>
      <c r="C31" s="181"/>
      <c r="D31" s="181"/>
      <c r="E31" s="181"/>
      <c r="F31" s="181"/>
      <c r="G31" s="140"/>
      <c r="H31" s="11"/>
      <c r="I31" s="12"/>
      <c r="J31" s="12"/>
    </row>
    <row r="32" spans="2:11" hidden="1" x14ac:dyDescent="0.25">
      <c r="B32" s="10" t="s">
        <v>4</v>
      </c>
      <c r="C32" s="181"/>
      <c r="D32" s="181"/>
      <c r="E32" s="181"/>
      <c r="F32" s="181"/>
      <c r="G32" s="140"/>
      <c r="H32" s="11"/>
      <c r="I32" s="12"/>
      <c r="J32" s="12"/>
    </row>
    <row r="33" spans="2:14" ht="0.95" customHeight="1" x14ac:dyDescent="0.25">
      <c r="B33" s="10" t="s">
        <v>4</v>
      </c>
      <c r="C33" s="181"/>
      <c r="D33" s="181"/>
      <c r="E33" s="181"/>
      <c r="F33" s="181"/>
      <c r="G33" s="140" t="e">
        <f>VLOOKUP($B33,'[1]CENIK KOMPONENT'!$A$3:$K$414,5,FALSE)</f>
        <v>#N/A</v>
      </c>
      <c r="H33" s="11"/>
      <c r="I33" s="12"/>
      <c r="J33" s="12"/>
    </row>
    <row r="34" spans="2:14" ht="15.75" x14ac:dyDescent="0.25">
      <c r="G34" s="176" t="s">
        <v>728</v>
      </c>
      <c r="H34" s="176"/>
      <c r="I34" s="176"/>
      <c r="J34" s="14">
        <f>SUM(J9:J33)</f>
        <v>0</v>
      </c>
      <c r="L34" s="176" t="s">
        <v>726</v>
      </c>
      <c r="M34" s="176"/>
      <c r="N34" s="176"/>
    </row>
    <row r="35" spans="2:14" x14ac:dyDescent="0.25">
      <c r="G35" s="177" t="s">
        <v>727</v>
      </c>
      <c r="H35" s="177"/>
      <c r="I35" s="177"/>
      <c r="J35" s="13">
        <f>J34/109.5*9.5</f>
        <v>0</v>
      </c>
      <c r="L35" t="s">
        <v>726</v>
      </c>
    </row>
    <row r="36" spans="2:14" ht="7.5" customHeight="1" x14ac:dyDescent="0.25"/>
    <row r="37" spans="2:14" ht="7.5" customHeight="1" x14ac:dyDescent="0.25"/>
  </sheetData>
  <sheetProtection selectLockedCells="1" selectUnlockedCells="1"/>
  <mergeCells count="33">
    <mergeCell ref="D3:J3"/>
    <mergeCell ref="D4:F4"/>
    <mergeCell ref="D5:J5"/>
    <mergeCell ref="C7:F7"/>
    <mergeCell ref="C9:F9"/>
    <mergeCell ref="C12:F12"/>
    <mergeCell ref="B8:F8"/>
    <mergeCell ref="C13:F13"/>
    <mergeCell ref="B11:F11"/>
    <mergeCell ref="C10:F10"/>
    <mergeCell ref="B14:F14"/>
    <mergeCell ref="B16:F16"/>
    <mergeCell ref="B18:F18"/>
    <mergeCell ref="B20:F20"/>
    <mergeCell ref="B22:F22"/>
    <mergeCell ref="C15:F15"/>
    <mergeCell ref="C17:F17"/>
    <mergeCell ref="C19:F19"/>
    <mergeCell ref="C21:F21"/>
    <mergeCell ref="C23:F23"/>
    <mergeCell ref="L34:N34"/>
    <mergeCell ref="C33:F33"/>
    <mergeCell ref="G34:I34"/>
    <mergeCell ref="B24:F24"/>
    <mergeCell ref="B26:F26"/>
    <mergeCell ref="C25:F25"/>
    <mergeCell ref="G35:I35"/>
    <mergeCell ref="C27:F27"/>
    <mergeCell ref="C29:F29"/>
    <mergeCell ref="C30:F30"/>
    <mergeCell ref="C31:F31"/>
    <mergeCell ref="C32:F32"/>
    <mergeCell ref="B28:F28"/>
  </mergeCells>
  <pageMargins left="1.1023622047244095"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F3948-6C49-4437-BB47-22F1478D6D3F}">
  <dimension ref="B1:N37"/>
  <sheetViews>
    <sheetView showGridLines="0" zoomScaleNormal="100" workbookViewId="0">
      <selection activeCell="S17" sqref="S1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5.7109375" hidden="1" customWidth="1"/>
  </cols>
  <sheetData>
    <row r="1" spans="2:11" x14ac:dyDescent="0.25">
      <c r="B1" s="117"/>
      <c r="C1" s="117"/>
    </row>
    <row r="2" spans="2:11" ht="15.75" x14ac:dyDescent="0.25">
      <c r="B2" s="2" t="s">
        <v>0</v>
      </c>
      <c r="D2" s="2" t="s">
        <v>363</v>
      </c>
      <c r="E2" s="3"/>
      <c r="F2" s="3"/>
      <c r="G2" s="3"/>
      <c r="H2" s="3"/>
      <c r="I2" s="4"/>
    </row>
    <row r="3" spans="2:11" ht="15.75" x14ac:dyDescent="0.25">
      <c r="D3" s="185"/>
      <c r="E3" s="185"/>
      <c r="F3" s="185"/>
      <c r="G3" s="185"/>
      <c r="H3" s="185"/>
      <c r="I3" s="185"/>
      <c r="J3" s="185"/>
    </row>
    <row r="4" spans="2:11" ht="18.600000000000001" customHeight="1" x14ac:dyDescent="0.35">
      <c r="B4" s="5"/>
      <c r="C4" s="5"/>
      <c r="D4" s="186" t="s">
        <v>362</v>
      </c>
      <c r="E4" s="176"/>
      <c r="F4" s="176"/>
      <c r="G4" s="141" t="s">
        <v>740</v>
      </c>
    </row>
    <row r="5" spans="2:11" hidden="1" x14ac:dyDescent="0.25">
      <c r="B5" s="6"/>
      <c r="C5" s="114" t="s">
        <v>739</v>
      </c>
      <c r="D5" s="200">
        <f>+J34</f>
        <v>0</v>
      </c>
      <c r="E5" s="177"/>
      <c r="F5" s="177"/>
      <c r="G5" s="177"/>
      <c r="H5" s="177"/>
      <c r="I5" s="177"/>
      <c r="J5" s="177"/>
    </row>
    <row r="6" spans="2:11" ht="12.95" customHeight="1" x14ac:dyDescent="0.25">
      <c r="I6" s="7"/>
      <c r="J6" s="8"/>
    </row>
    <row r="7" spans="2:11" s="9" customFormat="1" ht="38.450000000000003" customHeight="1" x14ac:dyDescent="0.2">
      <c r="B7" s="112" t="s">
        <v>1</v>
      </c>
      <c r="C7" s="193" t="s">
        <v>2</v>
      </c>
      <c r="D7" s="193"/>
      <c r="E7" s="193"/>
      <c r="F7" s="193"/>
      <c r="G7" s="144" t="s">
        <v>774</v>
      </c>
      <c r="H7" s="144" t="s">
        <v>738</v>
      </c>
      <c r="I7" s="113" t="s">
        <v>3</v>
      </c>
      <c r="J7" s="112" t="s">
        <v>751</v>
      </c>
    </row>
    <row r="8" spans="2:11" x14ac:dyDescent="0.25">
      <c r="B8" s="197" t="s">
        <v>7</v>
      </c>
      <c r="C8" s="198"/>
      <c r="D8" s="198"/>
      <c r="E8" s="198"/>
      <c r="F8" s="199"/>
      <c r="G8" s="140"/>
      <c r="H8" s="11"/>
      <c r="I8" s="12"/>
      <c r="J8" s="12"/>
      <c r="K8" s="11"/>
    </row>
    <row r="9" spans="2:11" ht="15" customHeight="1" x14ac:dyDescent="0.25">
      <c r="B9" s="10"/>
      <c r="C9" s="181"/>
      <c r="D9" s="181"/>
      <c r="E9" s="181"/>
      <c r="F9" s="181"/>
      <c r="G9" s="140"/>
      <c r="H9" s="11"/>
      <c r="I9" s="12"/>
      <c r="J9" s="12"/>
      <c r="K9" s="11" t="s">
        <v>737</v>
      </c>
    </row>
    <row r="10" spans="2:11" ht="15" customHeight="1" x14ac:dyDescent="0.25">
      <c r="B10" s="10"/>
      <c r="C10" s="181"/>
      <c r="D10" s="181"/>
      <c r="E10" s="181"/>
      <c r="F10" s="181"/>
      <c r="G10" s="140"/>
      <c r="H10" s="11"/>
      <c r="I10" s="12"/>
      <c r="J10" s="12"/>
      <c r="K10" s="11"/>
    </row>
    <row r="11" spans="2:11" ht="15" customHeight="1" x14ac:dyDescent="0.25">
      <c r="B11" s="197" t="s">
        <v>8</v>
      </c>
      <c r="C11" s="198"/>
      <c r="D11" s="198"/>
      <c r="E11" s="198"/>
      <c r="F11" s="199"/>
      <c r="G11" s="140"/>
      <c r="H11" s="11"/>
      <c r="I11" s="12"/>
      <c r="J11" s="12"/>
      <c r="K11" s="11"/>
    </row>
    <row r="12" spans="2:11" x14ac:dyDescent="0.25">
      <c r="B12" s="10"/>
      <c r="C12" s="181"/>
      <c r="D12" s="181"/>
      <c r="E12" s="181"/>
      <c r="F12" s="181"/>
      <c r="G12" s="140"/>
      <c r="H12" s="11"/>
      <c r="I12" s="12"/>
      <c r="J12" s="12"/>
      <c r="K12" s="11" t="s">
        <v>735</v>
      </c>
    </row>
    <row r="13" spans="2:11" x14ac:dyDescent="0.25">
      <c r="B13" s="10"/>
      <c r="C13" s="181"/>
      <c r="D13" s="181"/>
      <c r="E13" s="181"/>
      <c r="F13" s="181"/>
      <c r="G13" s="140"/>
      <c r="H13" s="11"/>
      <c r="I13" s="12"/>
      <c r="J13" s="12"/>
      <c r="K13" s="11" t="s">
        <v>736</v>
      </c>
    </row>
    <row r="14" spans="2:11" x14ac:dyDescent="0.25">
      <c r="B14" s="197" t="s">
        <v>9</v>
      </c>
      <c r="C14" s="198"/>
      <c r="D14" s="198"/>
      <c r="E14" s="198"/>
      <c r="F14" s="199"/>
      <c r="G14" s="140"/>
      <c r="H14" s="11"/>
      <c r="I14" s="12"/>
      <c r="J14" s="12"/>
      <c r="K14" s="11"/>
    </row>
    <row r="15" spans="2:11" x14ac:dyDescent="0.25">
      <c r="B15" s="10"/>
      <c r="C15" s="181"/>
      <c r="D15" s="181"/>
      <c r="E15" s="181"/>
      <c r="F15" s="181"/>
      <c r="G15" s="140"/>
      <c r="H15" s="11"/>
      <c r="I15" s="12"/>
      <c r="J15" s="12"/>
      <c r="K15" s="11" t="s">
        <v>734</v>
      </c>
    </row>
    <row r="16" spans="2:11" x14ac:dyDescent="0.25">
      <c r="B16" s="197" t="s">
        <v>11</v>
      </c>
      <c r="C16" s="198"/>
      <c r="D16" s="198"/>
      <c r="E16" s="198"/>
      <c r="F16" s="199"/>
      <c r="G16" s="140"/>
      <c r="H16" s="11"/>
      <c r="I16" s="12"/>
      <c r="J16" s="12"/>
      <c r="K16" s="11"/>
    </row>
    <row r="17" spans="2:11" x14ac:dyDescent="0.25">
      <c r="B17" s="10"/>
      <c r="C17" s="181"/>
      <c r="D17" s="181"/>
      <c r="E17" s="181"/>
      <c r="F17" s="181"/>
      <c r="G17" s="140"/>
      <c r="H17" s="11"/>
      <c r="I17" s="12"/>
      <c r="J17" s="12"/>
      <c r="K17" s="11" t="s">
        <v>733</v>
      </c>
    </row>
    <row r="18" spans="2:11" x14ac:dyDescent="0.25">
      <c r="B18" s="197" t="s">
        <v>10</v>
      </c>
      <c r="C18" s="198"/>
      <c r="D18" s="198"/>
      <c r="E18" s="198"/>
      <c r="F18" s="199"/>
      <c r="G18" s="140"/>
      <c r="H18" s="11"/>
      <c r="I18" s="12"/>
      <c r="J18" s="12"/>
      <c r="K18" s="11"/>
    </row>
    <row r="19" spans="2:11" x14ac:dyDescent="0.25">
      <c r="B19" s="10"/>
      <c r="C19" s="181"/>
      <c r="D19" s="181"/>
      <c r="E19" s="181"/>
      <c r="F19" s="181"/>
      <c r="G19" s="140"/>
      <c r="H19" s="11"/>
      <c r="I19" s="12"/>
      <c r="J19" s="12"/>
      <c r="K19" s="11" t="s">
        <v>732</v>
      </c>
    </row>
    <row r="20" spans="2:11" x14ac:dyDescent="0.25">
      <c r="B20" s="197" t="s">
        <v>5</v>
      </c>
      <c r="C20" s="198"/>
      <c r="D20" s="198"/>
      <c r="E20" s="198"/>
      <c r="F20" s="199"/>
      <c r="G20" s="140"/>
      <c r="H20" s="11"/>
      <c r="I20" s="12"/>
      <c r="J20" s="12"/>
      <c r="K20" s="11"/>
    </row>
    <row r="21" spans="2:11" x14ac:dyDescent="0.25">
      <c r="B21" s="10"/>
      <c r="C21" s="181"/>
      <c r="D21" s="181"/>
      <c r="E21" s="181"/>
      <c r="F21" s="181"/>
      <c r="G21" s="140"/>
      <c r="H21" s="11"/>
      <c r="I21" s="12"/>
      <c r="J21" s="12"/>
      <c r="K21" s="11" t="s">
        <v>731</v>
      </c>
    </row>
    <row r="22" spans="2:11" x14ac:dyDescent="0.25">
      <c r="B22" s="197" t="s">
        <v>6</v>
      </c>
      <c r="C22" s="198"/>
      <c r="D22" s="198"/>
      <c r="E22" s="198"/>
      <c r="F22" s="199"/>
      <c r="G22" s="140"/>
      <c r="H22" s="11"/>
      <c r="I22" s="12"/>
      <c r="J22" s="12"/>
      <c r="K22" s="11"/>
    </row>
    <row r="23" spans="2:11" x14ac:dyDescent="0.25">
      <c r="B23" s="10"/>
      <c r="C23" s="181"/>
      <c r="D23" s="181"/>
      <c r="E23" s="181"/>
      <c r="F23" s="181"/>
      <c r="G23" s="140"/>
      <c r="H23" s="11"/>
      <c r="I23" s="12"/>
      <c r="J23" s="12"/>
      <c r="K23" s="11" t="s">
        <v>743</v>
      </c>
    </row>
    <row r="24" spans="2:11" x14ac:dyDescent="0.25">
      <c r="B24" s="197" t="s">
        <v>12</v>
      </c>
      <c r="C24" s="198"/>
      <c r="D24" s="198"/>
      <c r="E24" s="198"/>
      <c r="F24" s="199"/>
      <c r="G24" s="140"/>
      <c r="H24" s="11"/>
      <c r="I24" s="12"/>
      <c r="J24" s="12"/>
      <c r="K24" s="11"/>
    </row>
    <row r="25" spans="2:11" x14ac:dyDescent="0.25">
      <c r="B25" s="10"/>
      <c r="C25" s="181"/>
      <c r="D25" s="181"/>
      <c r="E25" s="181"/>
      <c r="F25" s="181"/>
      <c r="G25" s="140"/>
      <c r="H25" s="11"/>
      <c r="I25" s="12"/>
      <c r="J25" s="12"/>
      <c r="K25" s="11" t="s">
        <v>729</v>
      </c>
    </row>
    <row r="26" spans="2:11" x14ac:dyDescent="0.25">
      <c r="B26" s="197" t="s">
        <v>13</v>
      </c>
      <c r="C26" s="198"/>
      <c r="D26" s="198"/>
      <c r="E26" s="198"/>
      <c r="F26" s="199"/>
      <c r="G26" s="140"/>
      <c r="H26" s="11"/>
      <c r="I26" s="12"/>
      <c r="J26" s="12"/>
      <c r="K26" s="11"/>
    </row>
    <row r="27" spans="2:11" x14ac:dyDescent="0.25">
      <c r="B27" s="10"/>
      <c r="C27" s="181"/>
      <c r="D27" s="181"/>
      <c r="E27" s="181"/>
      <c r="F27" s="181"/>
      <c r="G27" s="140"/>
      <c r="H27" s="11"/>
      <c r="I27" s="12"/>
      <c r="J27" s="12"/>
      <c r="K27" s="11" t="s">
        <v>730</v>
      </c>
    </row>
    <row r="28" spans="2:11" x14ac:dyDescent="0.25">
      <c r="B28" s="197" t="s">
        <v>742</v>
      </c>
      <c r="C28" s="198"/>
      <c r="D28" s="198"/>
      <c r="E28" s="198"/>
      <c r="F28" s="199"/>
      <c r="G28" s="140"/>
      <c r="H28" s="11"/>
      <c r="I28" s="12"/>
      <c r="J28" s="12"/>
    </row>
    <row r="29" spans="2:11" x14ac:dyDescent="0.25">
      <c r="B29" s="10"/>
      <c r="C29" s="181"/>
      <c r="D29" s="181"/>
      <c r="E29" s="181"/>
      <c r="F29" s="181"/>
      <c r="G29" s="140"/>
      <c r="H29" s="11"/>
      <c r="I29" s="12"/>
      <c r="J29" s="12"/>
    </row>
    <row r="30" spans="2:11" hidden="1" x14ac:dyDescent="0.25">
      <c r="B30" s="10" t="s">
        <v>4</v>
      </c>
      <c r="C30" s="181"/>
      <c r="D30" s="181"/>
      <c r="E30" s="181"/>
      <c r="F30" s="181"/>
      <c r="G30" s="140"/>
      <c r="H30" s="11"/>
      <c r="I30" s="12"/>
      <c r="J30" s="12"/>
    </row>
    <row r="31" spans="2:11" hidden="1" x14ac:dyDescent="0.25">
      <c r="B31" s="10" t="s">
        <v>4</v>
      </c>
      <c r="C31" s="181"/>
      <c r="D31" s="181"/>
      <c r="E31" s="181"/>
      <c r="F31" s="181"/>
      <c r="G31" s="140"/>
      <c r="H31" s="11"/>
      <c r="I31" s="12"/>
      <c r="J31" s="12"/>
    </row>
    <row r="32" spans="2:11" ht="0.95" customHeight="1" x14ac:dyDescent="0.25">
      <c r="B32" s="10" t="s">
        <v>4</v>
      </c>
      <c r="C32" s="181"/>
      <c r="D32" s="181"/>
      <c r="E32" s="181"/>
      <c r="F32" s="181"/>
      <c r="G32" s="140" t="e">
        <f>VLOOKUP($B32,'[1]CENIK KOMPONENT'!$A$3:$K$414,5,FALSE)</f>
        <v>#N/A</v>
      </c>
      <c r="H32" s="11"/>
      <c r="I32" s="12"/>
      <c r="J32" s="12"/>
    </row>
    <row r="33" spans="2:14" ht="0.95" customHeight="1" x14ac:dyDescent="0.25">
      <c r="B33" s="128"/>
      <c r="C33" s="142"/>
      <c r="D33" s="142"/>
      <c r="E33" s="142"/>
      <c r="F33" s="142"/>
      <c r="G33" s="142"/>
      <c r="I33" s="13"/>
      <c r="J33" s="13"/>
    </row>
    <row r="34" spans="2:14" ht="15.75" x14ac:dyDescent="0.25">
      <c r="G34" s="176" t="s">
        <v>728</v>
      </c>
      <c r="H34" s="176"/>
      <c r="I34" s="176"/>
      <c r="J34" s="14">
        <f>SUM(J9:J32)</f>
        <v>0</v>
      </c>
      <c r="L34" s="176" t="s">
        <v>726</v>
      </c>
      <c r="M34" s="176"/>
      <c r="N34" s="176"/>
    </row>
    <row r="35" spans="2:14" x14ac:dyDescent="0.25">
      <c r="G35" s="177" t="s">
        <v>727</v>
      </c>
      <c r="H35" s="177"/>
      <c r="I35" s="177"/>
      <c r="J35" s="13">
        <f>J34/109.5*9.5</f>
        <v>0</v>
      </c>
      <c r="L35" t="s">
        <v>726</v>
      </c>
    </row>
    <row r="36" spans="2:14" ht="7.5" customHeight="1" x14ac:dyDescent="0.25"/>
    <row r="37" spans="2:14" ht="7.5" customHeight="1" x14ac:dyDescent="0.25"/>
  </sheetData>
  <sheetProtection selectLockedCells="1" selectUnlockedCells="1"/>
  <mergeCells count="32">
    <mergeCell ref="D3:J3"/>
    <mergeCell ref="D4:F4"/>
    <mergeCell ref="D5:J5"/>
    <mergeCell ref="C7:F7"/>
    <mergeCell ref="C9:F9"/>
    <mergeCell ref="C12:F12"/>
    <mergeCell ref="C13:F13"/>
    <mergeCell ref="B8:F8"/>
    <mergeCell ref="B22:F22"/>
    <mergeCell ref="B24:F24"/>
    <mergeCell ref="C10:F10"/>
    <mergeCell ref="B11:F11"/>
    <mergeCell ref="L34:N34"/>
    <mergeCell ref="C31:F31"/>
    <mergeCell ref="C32:F32"/>
    <mergeCell ref="G34:I34"/>
    <mergeCell ref="B14:F14"/>
    <mergeCell ref="B16:F16"/>
    <mergeCell ref="B18:F18"/>
    <mergeCell ref="B20:F20"/>
    <mergeCell ref="B26:F26"/>
    <mergeCell ref="C25:F25"/>
    <mergeCell ref="C15:F15"/>
    <mergeCell ref="C17:F17"/>
    <mergeCell ref="C19:F19"/>
    <mergeCell ref="C21:F21"/>
    <mergeCell ref="C23:F23"/>
    <mergeCell ref="G35:I35"/>
    <mergeCell ref="C27:F27"/>
    <mergeCell ref="C29:F29"/>
    <mergeCell ref="C30:F30"/>
    <mergeCell ref="B28:F28"/>
  </mergeCells>
  <pageMargins left="1.1023622047244095"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F9652-21D8-4AF1-BD38-1F9A8E7DE7CB}">
  <dimension ref="B1:N37"/>
  <sheetViews>
    <sheetView showGridLines="0" zoomScaleNormal="100" workbookViewId="0">
      <selection activeCell="S17" sqref="S1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5.7109375" hidden="1" customWidth="1"/>
  </cols>
  <sheetData>
    <row r="1" spans="2:11" x14ac:dyDescent="0.25">
      <c r="B1" s="117"/>
      <c r="C1" s="117"/>
    </row>
    <row r="2" spans="2:11" ht="15.75" x14ac:dyDescent="0.25">
      <c r="B2" s="2" t="s">
        <v>0</v>
      </c>
      <c r="D2" s="2" t="s">
        <v>365</v>
      </c>
      <c r="E2" s="3"/>
      <c r="F2" s="3"/>
      <c r="G2" s="3"/>
      <c r="H2" s="3"/>
      <c r="I2" s="4"/>
    </row>
    <row r="3" spans="2:11" ht="15.75" x14ac:dyDescent="0.25">
      <c r="D3" s="185"/>
      <c r="E3" s="185"/>
      <c r="F3" s="185"/>
      <c r="G3" s="185"/>
      <c r="H3" s="185"/>
      <c r="I3" s="185"/>
      <c r="J3" s="185"/>
    </row>
    <row r="4" spans="2:11" ht="18.600000000000001" customHeight="1" x14ac:dyDescent="0.35">
      <c r="B4" s="5"/>
      <c r="C4" s="5"/>
      <c r="D4" s="186" t="s">
        <v>364</v>
      </c>
      <c r="E4" s="176"/>
      <c r="F4" s="176"/>
      <c r="G4" s="141" t="s">
        <v>740</v>
      </c>
    </row>
    <row r="5" spans="2:11" hidden="1" x14ac:dyDescent="0.25">
      <c r="B5" s="6"/>
      <c r="C5" s="114" t="s">
        <v>739</v>
      </c>
      <c r="D5" s="200">
        <f>+J34</f>
        <v>0</v>
      </c>
      <c r="E5" s="177"/>
      <c r="F5" s="177"/>
      <c r="G5" s="177"/>
      <c r="H5" s="177"/>
      <c r="I5" s="177"/>
      <c r="J5" s="177"/>
    </row>
    <row r="6" spans="2:11" ht="12.95" customHeight="1" x14ac:dyDescent="0.25">
      <c r="I6" s="7"/>
      <c r="J6" s="8"/>
    </row>
    <row r="7" spans="2:11" s="9" customFormat="1" ht="40.15" customHeight="1" x14ac:dyDescent="0.2">
      <c r="B7" s="112" t="s">
        <v>1</v>
      </c>
      <c r="C7" s="193" t="s">
        <v>2</v>
      </c>
      <c r="D7" s="193"/>
      <c r="E7" s="193"/>
      <c r="F7" s="193"/>
      <c r="G7" s="144" t="s">
        <v>774</v>
      </c>
      <c r="H7" s="144" t="s">
        <v>738</v>
      </c>
      <c r="I7" s="113" t="s">
        <v>3</v>
      </c>
      <c r="J7" s="112" t="s">
        <v>751</v>
      </c>
    </row>
    <row r="8" spans="2:11" x14ac:dyDescent="0.25">
      <c r="B8" s="197" t="s">
        <v>7</v>
      </c>
      <c r="C8" s="198"/>
      <c r="D8" s="198"/>
      <c r="E8" s="198"/>
      <c r="F8" s="199"/>
      <c r="G8" s="140"/>
      <c r="H8" s="11"/>
      <c r="I8" s="12"/>
      <c r="J8" s="12"/>
      <c r="K8" s="11"/>
    </row>
    <row r="9" spans="2:11" ht="15" customHeight="1" x14ac:dyDescent="0.25">
      <c r="B9" s="10"/>
      <c r="C9" s="181"/>
      <c r="D9" s="181"/>
      <c r="E9" s="181"/>
      <c r="F9" s="181"/>
      <c r="G9" s="140"/>
      <c r="H9" s="11"/>
      <c r="I9" s="12"/>
      <c r="J9" s="12"/>
      <c r="K9" s="11" t="s">
        <v>737</v>
      </c>
    </row>
    <row r="10" spans="2:11" ht="15" customHeight="1" x14ac:dyDescent="0.25">
      <c r="B10" s="10"/>
      <c r="C10" s="181"/>
      <c r="D10" s="181"/>
      <c r="E10" s="181"/>
      <c r="F10" s="181"/>
      <c r="G10" s="140"/>
      <c r="H10" s="11"/>
      <c r="I10" s="12"/>
      <c r="J10" s="12"/>
      <c r="K10" s="11"/>
    </row>
    <row r="11" spans="2:11" ht="15" customHeight="1" x14ac:dyDescent="0.25">
      <c r="B11" s="197" t="s">
        <v>8</v>
      </c>
      <c r="C11" s="198"/>
      <c r="D11" s="198"/>
      <c r="E11" s="198"/>
      <c r="F11" s="199"/>
      <c r="G11" s="140"/>
      <c r="H11" s="11"/>
      <c r="I11" s="12"/>
      <c r="J11" s="12"/>
      <c r="K11" s="11"/>
    </row>
    <row r="12" spans="2:11" x14ac:dyDescent="0.25">
      <c r="B12" s="10"/>
      <c r="C12" s="181"/>
      <c r="D12" s="181"/>
      <c r="E12" s="181"/>
      <c r="F12" s="181"/>
      <c r="G12" s="140"/>
      <c r="H12" s="11"/>
      <c r="I12" s="12"/>
      <c r="J12" s="12"/>
      <c r="K12" s="11" t="s">
        <v>735</v>
      </c>
    </row>
    <row r="13" spans="2:11" x14ac:dyDescent="0.25">
      <c r="B13" s="10"/>
      <c r="C13" s="181"/>
      <c r="D13" s="181"/>
      <c r="E13" s="181"/>
      <c r="F13" s="181"/>
      <c r="G13" s="140"/>
      <c r="H13" s="11"/>
      <c r="I13" s="12"/>
      <c r="J13" s="12"/>
      <c r="K13" s="11" t="s">
        <v>736</v>
      </c>
    </row>
    <row r="14" spans="2:11" x14ac:dyDescent="0.25">
      <c r="B14" s="197" t="s">
        <v>9</v>
      </c>
      <c r="C14" s="198"/>
      <c r="D14" s="198"/>
      <c r="E14" s="198"/>
      <c r="F14" s="199"/>
      <c r="G14" s="140"/>
      <c r="H14" s="11"/>
      <c r="I14" s="12"/>
      <c r="J14" s="12"/>
      <c r="K14" s="11"/>
    </row>
    <row r="15" spans="2:11" x14ac:dyDescent="0.25">
      <c r="B15" s="10"/>
      <c r="C15" s="181"/>
      <c r="D15" s="181"/>
      <c r="E15" s="181"/>
      <c r="F15" s="181"/>
      <c r="G15" s="140"/>
      <c r="H15" s="11"/>
      <c r="I15" s="12"/>
      <c r="J15" s="12"/>
      <c r="K15" s="11" t="s">
        <v>734</v>
      </c>
    </row>
    <row r="16" spans="2:11" x14ac:dyDescent="0.25">
      <c r="B16" s="197" t="s">
        <v>11</v>
      </c>
      <c r="C16" s="198"/>
      <c r="D16" s="198"/>
      <c r="E16" s="198"/>
      <c r="F16" s="199"/>
      <c r="G16" s="140"/>
      <c r="H16" s="11"/>
      <c r="I16" s="12"/>
      <c r="J16" s="12"/>
      <c r="K16" s="11"/>
    </row>
    <row r="17" spans="2:11" x14ac:dyDescent="0.25">
      <c r="B17" s="10"/>
      <c r="C17" s="181"/>
      <c r="D17" s="181"/>
      <c r="E17" s="181"/>
      <c r="F17" s="181"/>
      <c r="G17" s="140"/>
      <c r="H17" s="11"/>
      <c r="I17" s="12"/>
      <c r="J17" s="12"/>
      <c r="K17" s="11" t="s">
        <v>733</v>
      </c>
    </row>
    <row r="18" spans="2:11" x14ac:dyDescent="0.25">
      <c r="B18" s="197" t="s">
        <v>10</v>
      </c>
      <c r="C18" s="198"/>
      <c r="D18" s="198"/>
      <c r="E18" s="198"/>
      <c r="F18" s="199"/>
      <c r="G18" s="140"/>
      <c r="H18" s="11"/>
      <c r="I18" s="12"/>
      <c r="J18" s="12"/>
      <c r="K18" s="11"/>
    </row>
    <row r="19" spans="2:11" x14ac:dyDescent="0.25">
      <c r="B19" s="10"/>
      <c r="C19" s="181"/>
      <c r="D19" s="181"/>
      <c r="E19" s="181"/>
      <c r="F19" s="181"/>
      <c r="G19" s="140"/>
      <c r="H19" s="11"/>
      <c r="I19" s="12"/>
      <c r="J19" s="12"/>
      <c r="K19" s="11" t="s">
        <v>732</v>
      </c>
    </row>
    <row r="20" spans="2:11" x14ac:dyDescent="0.25">
      <c r="B20" s="197" t="s">
        <v>5</v>
      </c>
      <c r="C20" s="198"/>
      <c r="D20" s="198"/>
      <c r="E20" s="198"/>
      <c r="F20" s="199"/>
      <c r="G20" s="140"/>
      <c r="H20" s="11"/>
      <c r="I20" s="12"/>
      <c r="J20" s="12"/>
      <c r="K20" s="11"/>
    </row>
    <row r="21" spans="2:11" x14ac:dyDescent="0.25">
      <c r="B21" s="10"/>
      <c r="C21" s="181"/>
      <c r="D21" s="181"/>
      <c r="E21" s="181"/>
      <c r="F21" s="181"/>
      <c r="G21" s="140"/>
      <c r="H21" s="11"/>
      <c r="I21" s="12"/>
      <c r="J21" s="12"/>
      <c r="K21" s="11" t="s">
        <v>731</v>
      </c>
    </row>
    <row r="22" spans="2:11" x14ac:dyDescent="0.25">
      <c r="B22" s="197" t="s">
        <v>6</v>
      </c>
      <c r="C22" s="198"/>
      <c r="D22" s="198"/>
      <c r="E22" s="198"/>
      <c r="F22" s="199"/>
      <c r="G22" s="140"/>
      <c r="H22" s="11"/>
      <c r="I22" s="12"/>
      <c r="J22" s="12"/>
      <c r="K22" s="11"/>
    </row>
    <row r="23" spans="2:11" x14ac:dyDescent="0.25">
      <c r="B23" s="10"/>
      <c r="C23" s="181"/>
      <c r="D23" s="181"/>
      <c r="E23" s="181"/>
      <c r="F23" s="181"/>
      <c r="G23" s="140"/>
      <c r="H23" s="11"/>
      <c r="I23" s="12"/>
      <c r="J23" s="12"/>
      <c r="K23" s="11" t="s">
        <v>743</v>
      </c>
    </row>
    <row r="24" spans="2:11" x14ac:dyDescent="0.25">
      <c r="B24" s="197" t="s">
        <v>12</v>
      </c>
      <c r="C24" s="198"/>
      <c r="D24" s="198"/>
      <c r="E24" s="198"/>
      <c r="F24" s="199"/>
      <c r="G24" s="140"/>
      <c r="H24" s="11"/>
      <c r="I24" s="12"/>
      <c r="J24" s="12"/>
      <c r="K24" s="11"/>
    </row>
    <row r="25" spans="2:11" x14ac:dyDescent="0.25">
      <c r="B25" s="10"/>
      <c r="C25" s="181"/>
      <c r="D25" s="181"/>
      <c r="E25" s="181"/>
      <c r="F25" s="181"/>
      <c r="G25" s="140"/>
      <c r="H25" s="11"/>
      <c r="I25" s="12"/>
      <c r="J25" s="12"/>
      <c r="K25" s="11" t="s">
        <v>729</v>
      </c>
    </row>
    <row r="26" spans="2:11" x14ac:dyDescent="0.25">
      <c r="B26" s="197" t="s">
        <v>13</v>
      </c>
      <c r="C26" s="198"/>
      <c r="D26" s="198"/>
      <c r="E26" s="198"/>
      <c r="F26" s="199"/>
      <c r="G26" s="140"/>
      <c r="H26" s="11"/>
      <c r="I26" s="12"/>
      <c r="J26" s="12"/>
      <c r="K26" s="11"/>
    </row>
    <row r="27" spans="2:11" x14ac:dyDescent="0.25">
      <c r="B27" s="10"/>
      <c r="C27" s="181"/>
      <c r="D27" s="181"/>
      <c r="E27" s="181"/>
      <c r="F27" s="181"/>
      <c r="G27" s="140"/>
      <c r="H27" s="11"/>
      <c r="I27" s="12"/>
      <c r="J27" s="12"/>
      <c r="K27" s="11" t="s">
        <v>730</v>
      </c>
    </row>
    <row r="28" spans="2:11" x14ac:dyDescent="0.25">
      <c r="B28" s="197" t="s">
        <v>742</v>
      </c>
      <c r="C28" s="198"/>
      <c r="D28" s="198"/>
      <c r="E28" s="198"/>
      <c r="F28" s="199"/>
      <c r="G28" s="140"/>
      <c r="H28" s="11"/>
      <c r="I28" s="12"/>
      <c r="J28" s="12"/>
    </row>
    <row r="29" spans="2:11" x14ac:dyDescent="0.25">
      <c r="B29" s="10"/>
      <c r="C29" s="181"/>
      <c r="D29" s="181"/>
      <c r="E29" s="181"/>
      <c r="F29" s="181"/>
      <c r="G29" s="140"/>
      <c r="H29" s="11"/>
      <c r="I29" s="12"/>
      <c r="J29" s="12"/>
    </row>
    <row r="30" spans="2:11" hidden="1" x14ac:dyDescent="0.25">
      <c r="B30" s="10" t="s">
        <v>4</v>
      </c>
      <c r="C30" s="181"/>
      <c r="D30" s="181"/>
      <c r="E30" s="181"/>
      <c r="F30" s="181"/>
      <c r="G30" s="140"/>
      <c r="H30" s="11"/>
      <c r="I30" s="12"/>
      <c r="J30" s="12"/>
    </row>
    <row r="31" spans="2:11" hidden="1" x14ac:dyDescent="0.25">
      <c r="B31" s="10" t="s">
        <v>4</v>
      </c>
      <c r="C31" s="181"/>
      <c r="D31" s="181"/>
      <c r="E31" s="181"/>
      <c r="F31" s="181"/>
      <c r="G31" s="140"/>
      <c r="H31" s="11"/>
      <c r="I31" s="12"/>
      <c r="J31" s="12"/>
    </row>
    <row r="32" spans="2:11" hidden="1" x14ac:dyDescent="0.25">
      <c r="B32" s="10" t="s">
        <v>4</v>
      </c>
      <c r="C32" s="181"/>
      <c r="D32" s="181"/>
      <c r="E32" s="181"/>
      <c r="F32" s="181"/>
      <c r="G32" s="140"/>
      <c r="H32" s="11"/>
      <c r="I32" s="12"/>
      <c r="J32" s="12"/>
    </row>
    <row r="33" spans="2:14" ht="0.95" customHeight="1" x14ac:dyDescent="0.25">
      <c r="B33" s="10" t="s">
        <v>4</v>
      </c>
      <c r="C33" s="181"/>
      <c r="D33" s="181"/>
      <c r="E33" s="181"/>
      <c r="F33" s="181"/>
      <c r="G33" s="140" t="e">
        <f>VLOOKUP($B33,'[1]CENIK KOMPONENT'!$A$3:$K$414,5,FALSE)</f>
        <v>#N/A</v>
      </c>
      <c r="H33" s="11"/>
      <c r="I33" s="12"/>
      <c r="J33" s="12"/>
    </row>
    <row r="34" spans="2:14" ht="15.75" x14ac:dyDescent="0.25">
      <c r="G34" s="176" t="s">
        <v>728</v>
      </c>
      <c r="H34" s="176"/>
      <c r="I34" s="176"/>
      <c r="J34" s="14">
        <f>SUM(J9:J33)</f>
        <v>0</v>
      </c>
      <c r="L34" s="176" t="s">
        <v>726</v>
      </c>
      <c r="M34" s="176"/>
      <c r="N34" s="176"/>
    </row>
    <row r="35" spans="2:14" x14ac:dyDescent="0.25">
      <c r="G35" s="177" t="s">
        <v>727</v>
      </c>
      <c r="H35" s="177"/>
      <c r="I35" s="177"/>
      <c r="J35" s="13">
        <f>J34/109.5*9.5</f>
        <v>0</v>
      </c>
      <c r="L35" t="s">
        <v>726</v>
      </c>
    </row>
    <row r="36" spans="2:14" ht="7.5" customHeight="1" x14ac:dyDescent="0.25"/>
    <row r="37" spans="2:14" ht="7.5" customHeight="1" x14ac:dyDescent="0.25"/>
  </sheetData>
  <sheetProtection selectLockedCells="1" selectUnlockedCells="1"/>
  <mergeCells count="33">
    <mergeCell ref="C9:F9"/>
    <mergeCell ref="C10:F10"/>
    <mergeCell ref="B11:F11"/>
    <mergeCell ref="C12:F12"/>
    <mergeCell ref="D3:J3"/>
    <mergeCell ref="D4:F4"/>
    <mergeCell ref="D5:J5"/>
    <mergeCell ref="C7:F7"/>
    <mergeCell ref="B8:F8"/>
    <mergeCell ref="C25:F25"/>
    <mergeCell ref="C13:F13"/>
    <mergeCell ref="B14:F14"/>
    <mergeCell ref="B16:F16"/>
    <mergeCell ref="C17:F17"/>
    <mergeCell ref="B18:F18"/>
    <mergeCell ref="C19:F19"/>
    <mergeCell ref="C15:F15"/>
    <mergeCell ref="B20:F20"/>
    <mergeCell ref="C21:F21"/>
    <mergeCell ref="B22:F22"/>
    <mergeCell ref="C23:F23"/>
    <mergeCell ref="B24:F24"/>
    <mergeCell ref="L34:N34"/>
    <mergeCell ref="B26:F26"/>
    <mergeCell ref="C33:F33"/>
    <mergeCell ref="G34:I34"/>
    <mergeCell ref="G35:I35"/>
    <mergeCell ref="C27:F27"/>
    <mergeCell ref="C29:F29"/>
    <mergeCell ref="C30:F30"/>
    <mergeCell ref="C31:F31"/>
    <mergeCell ref="C32:F32"/>
    <mergeCell ref="B28:F28"/>
  </mergeCells>
  <pageMargins left="1.1023622047244095"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80812-90A8-49C9-9FEB-F4DBBF3E8DF2}">
  <dimension ref="B1:N37"/>
  <sheetViews>
    <sheetView showGridLines="0" zoomScaleNormal="100" workbookViewId="0">
      <selection activeCell="S17" sqref="S1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2" x14ac:dyDescent="0.25">
      <c r="B1" s="117"/>
      <c r="C1" s="117"/>
    </row>
    <row r="2" spans="2:12" ht="15.75" x14ac:dyDescent="0.25">
      <c r="B2" s="2" t="s">
        <v>0</v>
      </c>
      <c r="D2" s="2" t="s">
        <v>367</v>
      </c>
      <c r="E2" s="3"/>
      <c r="F2" s="3"/>
      <c r="G2" s="3"/>
      <c r="H2" s="3"/>
      <c r="I2" s="4"/>
    </row>
    <row r="3" spans="2:12" ht="15.75" x14ac:dyDescent="0.25">
      <c r="D3" s="185"/>
      <c r="E3" s="185"/>
      <c r="F3" s="185"/>
      <c r="G3" s="185"/>
      <c r="H3" s="185"/>
      <c r="I3" s="185"/>
      <c r="J3" s="185"/>
    </row>
    <row r="4" spans="2:12" ht="18.600000000000001" customHeight="1" x14ac:dyDescent="0.35">
      <c r="B4" s="5"/>
      <c r="C4" s="5"/>
      <c r="D4" s="186" t="s">
        <v>366</v>
      </c>
      <c r="E4" s="176"/>
      <c r="F4" s="176"/>
      <c r="G4" s="141" t="s">
        <v>740</v>
      </c>
    </row>
    <row r="5" spans="2:12" hidden="1" x14ac:dyDescent="0.25">
      <c r="B5" s="6"/>
      <c r="C5" s="114" t="s">
        <v>739</v>
      </c>
      <c r="D5" s="200">
        <f>+J34</f>
        <v>0</v>
      </c>
      <c r="E5" s="177"/>
      <c r="F5" s="177"/>
      <c r="G5" s="177"/>
      <c r="H5" s="177"/>
      <c r="I5" s="177"/>
      <c r="J5" s="177"/>
    </row>
    <row r="6" spans="2:12" ht="12.95" customHeight="1" x14ac:dyDescent="0.25">
      <c r="I6" s="7"/>
      <c r="J6" s="8"/>
    </row>
    <row r="7" spans="2:12" s="9" customFormat="1" ht="39" customHeight="1" x14ac:dyDescent="0.2">
      <c r="B7" s="112" t="s">
        <v>1</v>
      </c>
      <c r="C7" s="193" t="s">
        <v>2</v>
      </c>
      <c r="D7" s="193"/>
      <c r="E7" s="193"/>
      <c r="F7" s="193"/>
      <c r="G7" s="144" t="s">
        <v>774</v>
      </c>
      <c r="H7" s="144" t="s">
        <v>738</v>
      </c>
      <c r="I7" s="113" t="s">
        <v>3</v>
      </c>
      <c r="J7" s="112" t="s">
        <v>751</v>
      </c>
    </row>
    <row r="8" spans="2:12" hidden="1" x14ac:dyDescent="0.25">
      <c r="B8" s="10" t="s">
        <v>4</v>
      </c>
      <c r="C8" s="181" t="e">
        <f>VLOOKUP($B8,'[1]CENIK KOMPONENT'!A:J,2,FALSE)</f>
        <v>#N/A</v>
      </c>
      <c r="D8" s="181"/>
      <c r="E8" s="181"/>
      <c r="F8" s="181"/>
      <c r="G8" s="140" t="e">
        <f>VLOOKUP($B8,'[1]CENIK KOMPONENT'!$A$3:$K$414,5,FALSE)</f>
        <v>#N/A</v>
      </c>
      <c r="H8" s="11">
        <v>1</v>
      </c>
      <c r="I8" s="12" t="e">
        <f>VLOOKUP($B8,'[1]CENIK KOMPONENT'!$A$3:$K$414,8,FALSE)</f>
        <v>#N/A</v>
      </c>
      <c r="J8" s="12"/>
      <c r="K8" s="11"/>
    </row>
    <row r="9" spans="2:12" x14ac:dyDescent="0.25">
      <c r="B9" s="197" t="s">
        <v>8</v>
      </c>
      <c r="C9" s="198"/>
      <c r="D9" s="198"/>
      <c r="E9" s="198"/>
      <c r="F9" s="199"/>
      <c r="G9" s="140"/>
      <c r="H9" s="11"/>
      <c r="I9" s="12"/>
      <c r="J9" s="12"/>
      <c r="K9" s="11"/>
    </row>
    <row r="10" spans="2:12" x14ac:dyDescent="0.25">
      <c r="B10" s="10"/>
      <c r="C10" s="181"/>
      <c r="D10" s="181"/>
      <c r="E10" s="181"/>
      <c r="F10" s="181"/>
      <c r="G10" s="140"/>
      <c r="H10" s="11"/>
      <c r="I10" s="12"/>
      <c r="J10" s="12"/>
      <c r="K10" s="11" t="s">
        <v>735</v>
      </c>
    </row>
    <row r="11" spans="2:12" x14ac:dyDescent="0.25">
      <c r="B11" s="10"/>
      <c r="C11" s="181"/>
      <c r="D11" s="181"/>
      <c r="E11" s="181"/>
      <c r="F11" s="181"/>
      <c r="G11" s="140"/>
      <c r="H11" s="11"/>
      <c r="I11" s="12"/>
      <c r="J11" s="12"/>
      <c r="K11" s="11" t="s">
        <v>736</v>
      </c>
    </row>
    <row r="12" spans="2:12" x14ac:dyDescent="0.25">
      <c r="B12" s="197" t="s">
        <v>9</v>
      </c>
      <c r="C12" s="198"/>
      <c r="D12" s="198"/>
      <c r="E12" s="198"/>
      <c r="F12" s="199"/>
      <c r="G12" s="140"/>
      <c r="H12" s="11"/>
      <c r="I12" s="12"/>
      <c r="J12" s="12"/>
      <c r="K12" s="11"/>
    </row>
    <row r="13" spans="2:12" x14ac:dyDescent="0.25">
      <c r="B13" s="10"/>
      <c r="C13" s="181"/>
      <c r="D13" s="181"/>
      <c r="E13" s="181"/>
      <c r="F13" s="181"/>
      <c r="G13" s="140"/>
      <c r="H13" s="11"/>
      <c r="I13" s="12"/>
      <c r="J13" s="12"/>
      <c r="K13" s="11" t="s">
        <v>734</v>
      </c>
      <c r="L13" s="129"/>
    </row>
    <row r="14" spans="2:12" x14ac:dyDescent="0.25">
      <c r="B14" s="197" t="s">
        <v>11</v>
      </c>
      <c r="C14" s="198"/>
      <c r="D14" s="198"/>
      <c r="E14" s="198"/>
      <c r="F14" s="199"/>
      <c r="G14" s="140"/>
      <c r="H14" s="11"/>
      <c r="I14" s="12"/>
      <c r="J14" s="12"/>
      <c r="K14" s="11"/>
    </row>
    <row r="15" spans="2:12" x14ac:dyDescent="0.25">
      <c r="B15" s="10"/>
      <c r="C15" s="181"/>
      <c r="D15" s="181"/>
      <c r="E15" s="181"/>
      <c r="F15" s="181"/>
      <c r="G15" s="140"/>
      <c r="H15" s="11"/>
      <c r="I15" s="12"/>
      <c r="J15" s="12"/>
      <c r="K15" s="11" t="s">
        <v>733</v>
      </c>
    </row>
    <row r="16" spans="2:12" x14ac:dyDescent="0.25">
      <c r="B16" s="197" t="s">
        <v>10</v>
      </c>
      <c r="C16" s="198"/>
      <c r="D16" s="198"/>
      <c r="E16" s="198"/>
      <c r="F16" s="199"/>
      <c r="G16" s="140"/>
      <c r="H16" s="11"/>
      <c r="I16" s="12"/>
      <c r="J16" s="12"/>
      <c r="K16" s="11"/>
    </row>
    <row r="17" spans="2:11" x14ac:dyDescent="0.25">
      <c r="B17" s="10"/>
      <c r="C17" s="181"/>
      <c r="D17" s="181"/>
      <c r="E17" s="181"/>
      <c r="F17" s="181"/>
      <c r="G17" s="140"/>
      <c r="H17" s="11"/>
      <c r="I17" s="12"/>
      <c r="J17" s="12"/>
      <c r="K17" s="11" t="s">
        <v>732</v>
      </c>
    </row>
    <row r="18" spans="2:11" x14ac:dyDescent="0.25">
      <c r="B18" s="145" t="s">
        <v>5</v>
      </c>
      <c r="C18" s="146"/>
      <c r="D18" s="146"/>
      <c r="E18" s="146"/>
      <c r="F18" s="147"/>
      <c r="G18" s="140"/>
      <c r="H18" s="11"/>
      <c r="I18" s="12"/>
      <c r="J18" s="12"/>
      <c r="K18" s="11"/>
    </row>
    <row r="19" spans="2:11" x14ac:dyDescent="0.25">
      <c r="B19" s="10"/>
      <c r="C19" s="181"/>
      <c r="D19" s="181"/>
      <c r="E19" s="181"/>
      <c r="F19" s="181"/>
      <c r="G19" s="140"/>
      <c r="H19" s="11"/>
      <c r="I19" s="12"/>
      <c r="J19" s="12"/>
      <c r="K19" s="11" t="s">
        <v>731</v>
      </c>
    </row>
    <row r="20" spans="2:11" x14ac:dyDescent="0.25">
      <c r="B20" s="197" t="s">
        <v>745</v>
      </c>
      <c r="C20" s="198"/>
      <c r="D20" s="198"/>
      <c r="E20" s="198"/>
      <c r="F20" s="199"/>
      <c r="G20" s="140"/>
      <c r="H20" s="11"/>
      <c r="I20" s="12"/>
      <c r="J20" s="12"/>
      <c r="K20" s="11"/>
    </row>
    <row r="21" spans="2:11" x14ac:dyDescent="0.25">
      <c r="B21" s="10"/>
      <c r="C21" s="181"/>
      <c r="D21" s="181"/>
      <c r="E21" s="181"/>
      <c r="F21" s="181"/>
      <c r="G21" s="140"/>
      <c r="H21" s="11"/>
      <c r="I21" s="12"/>
      <c r="J21" s="12"/>
      <c r="K21" s="11" t="s">
        <v>744</v>
      </c>
    </row>
    <row r="22" spans="2:11" x14ac:dyDescent="0.25">
      <c r="B22" s="197" t="s">
        <v>6</v>
      </c>
      <c r="C22" s="198"/>
      <c r="D22" s="198"/>
      <c r="E22" s="198"/>
      <c r="F22" s="199"/>
      <c r="G22" s="140"/>
      <c r="H22" s="11"/>
      <c r="I22" s="12"/>
      <c r="J22" s="12"/>
      <c r="K22" s="11"/>
    </row>
    <row r="23" spans="2:11" x14ac:dyDescent="0.25">
      <c r="B23" s="10"/>
      <c r="C23" s="181"/>
      <c r="D23" s="181"/>
      <c r="E23" s="181"/>
      <c r="F23" s="181"/>
      <c r="G23" s="140"/>
      <c r="H23" s="11"/>
      <c r="I23" s="12"/>
      <c r="J23" s="12"/>
      <c r="K23" s="11" t="s">
        <v>743</v>
      </c>
    </row>
    <row r="24" spans="2:11" x14ac:dyDescent="0.25">
      <c r="B24" s="197" t="s">
        <v>12</v>
      </c>
      <c r="C24" s="198"/>
      <c r="D24" s="198"/>
      <c r="E24" s="198"/>
      <c r="F24" s="199"/>
      <c r="G24" s="140"/>
      <c r="H24" s="11"/>
      <c r="I24" s="12"/>
      <c r="J24" s="12"/>
      <c r="K24" s="11"/>
    </row>
    <row r="25" spans="2:11" x14ac:dyDescent="0.25">
      <c r="B25" s="10"/>
      <c r="C25" s="181"/>
      <c r="D25" s="181"/>
      <c r="E25" s="181"/>
      <c r="F25" s="181"/>
      <c r="G25" s="140"/>
      <c r="H25" s="11"/>
      <c r="I25" s="12"/>
      <c r="J25" s="12"/>
      <c r="K25" s="11" t="s">
        <v>729</v>
      </c>
    </row>
    <row r="26" spans="2:11" x14ac:dyDescent="0.25">
      <c r="B26" s="197" t="s">
        <v>742</v>
      </c>
      <c r="C26" s="198"/>
      <c r="D26" s="198"/>
      <c r="E26" s="198"/>
      <c r="F26" s="199"/>
      <c r="G26" s="140"/>
      <c r="H26" s="11"/>
      <c r="I26" s="12"/>
      <c r="J26" s="12"/>
    </row>
    <row r="27" spans="2:11" x14ac:dyDescent="0.25">
      <c r="B27" s="10"/>
      <c r="C27" s="181"/>
      <c r="D27" s="181"/>
      <c r="E27" s="181"/>
      <c r="F27" s="181"/>
      <c r="G27" s="140"/>
      <c r="H27" s="11"/>
      <c r="I27" s="12"/>
      <c r="J27" s="12"/>
    </row>
    <row r="28" spans="2:11" hidden="1" x14ac:dyDescent="0.25">
      <c r="B28" s="10" t="s">
        <v>4</v>
      </c>
      <c r="C28" s="181"/>
      <c r="D28" s="181"/>
      <c r="E28" s="181"/>
      <c r="F28" s="181"/>
      <c r="G28" s="140" t="e">
        <f>VLOOKUP($B28,'[1]CENIK KOMPONENT'!$A$3:$K$414,5,FALSE)</f>
        <v>#N/A</v>
      </c>
      <c r="H28" s="11"/>
      <c r="I28" s="12" t="e">
        <f>VLOOKUP($B28,'[1]CENIK KOMPONENT'!$A:$J,9,FALSE)</f>
        <v>#N/A</v>
      </c>
      <c r="J28" s="12"/>
    </row>
    <row r="29" spans="2:11" hidden="1" x14ac:dyDescent="0.25">
      <c r="B29" s="10" t="s">
        <v>4</v>
      </c>
      <c r="C29" s="181"/>
      <c r="D29" s="181"/>
      <c r="E29" s="181"/>
      <c r="F29" s="181"/>
      <c r="G29" s="140" t="e">
        <f>VLOOKUP($B29,'[1]CENIK KOMPONENT'!$A$3:$K$414,5,FALSE)</f>
        <v>#N/A</v>
      </c>
      <c r="H29" s="11"/>
      <c r="I29" s="12" t="e">
        <f>VLOOKUP($B29,'[1]CENIK KOMPONENT'!$A:$J,9,FALSE)</f>
        <v>#N/A</v>
      </c>
      <c r="J29" s="12"/>
    </row>
    <row r="30" spans="2:11" hidden="1" x14ac:dyDescent="0.25">
      <c r="B30" s="10" t="s">
        <v>4</v>
      </c>
      <c r="C30" s="181"/>
      <c r="D30" s="181"/>
      <c r="E30" s="181"/>
      <c r="F30" s="181"/>
      <c r="G30" s="140" t="e">
        <f>VLOOKUP($B30,'[1]CENIK KOMPONENT'!$A$3:$K$414,5,FALSE)</f>
        <v>#N/A</v>
      </c>
      <c r="H30" s="11"/>
      <c r="I30" s="12" t="e">
        <f>VLOOKUP($B30,'[1]CENIK KOMPONENT'!$A:$J,9,FALSE)</f>
        <v>#N/A</v>
      </c>
      <c r="J30" s="12"/>
    </row>
    <row r="31" spans="2:11" hidden="1" x14ac:dyDescent="0.25">
      <c r="B31" s="10" t="s">
        <v>4</v>
      </c>
      <c r="C31" s="181"/>
      <c r="D31" s="181"/>
      <c r="E31" s="181"/>
      <c r="F31" s="181"/>
      <c r="G31" s="140" t="e">
        <f>VLOOKUP($B31,'[1]CENIK KOMPONENT'!$A$3:$K$414,5,FALSE)</f>
        <v>#N/A</v>
      </c>
      <c r="H31" s="11"/>
      <c r="I31" s="12" t="e">
        <f>VLOOKUP($B31,'[1]CENIK KOMPONENT'!$A:$J,9,FALSE)</f>
        <v>#N/A</v>
      </c>
      <c r="J31" s="12"/>
    </row>
    <row r="32" spans="2:11" ht="0.95" customHeight="1" x14ac:dyDescent="0.25">
      <c r="B32" s="10" t="s">
        <v>4</v>
      </c>
      <c r="C32" s="181"/>
      <c r="D32" s="181"/>
      <c r="E32" s="181"/>
      <c r="F32" s="181"/>
      <c r="G32" s="140" t="e">
        <f>VLOOKUP($B32,'[1]CENIK KOMPONENT'!$A$3:$K$414,5,FALSE)</f>
        <v>#N/A</v>
      </c>
      <c r="H32" s="11"/>
      <c r="I32" s="12" t="e">
        <f>VLOOKUP($B32,'[1]CENIK KOMPONENT'!$A:$J,9,FALSE)</f>
        <v>#N/A</v>
      </c>
      <c r="J32" s="12"/>
    </row>
    <row r="33" spans="7:14" x14ac:dyDescent="0.25">
      <c r="I33" s="13"/>
      <c r="J33" s="13"/>
    </row>
    <row r="34" spans="7:14" ht="15.75" x14ac:dyDescent="0.25">
      <c r="G34" s="176" t="s">
        <v>728</v>
      </c>
      <c r="H34" s="176"/>
      <c r="I34" s="176"/>
      <c r="J34" s="14">
        <f>SUM(J8:J33)</f>
        <v>0</v>
      </c>
      <c r="L34" s="176" t="s">
        <v>726</v>
      </c>
      <c r="M34" s="176"/>
      <c r="N34" s="176"/>
    </row>
    <row r="35" spans="7:14" x14ac:dyDescent="0.25">
      <c r="G35" s="177" t="s">
        <v>727</v>
      </c>
      <c r="H35" s="177"/>
      <c r="I35" s="177"/>
      <c r="J35" s="13">
        <f>J34/109.5*9.5</f>
        <v>0</v>
      </c>
      <c r="L35" t="s">
        <v>726</v>
      </c>
    </row>
    <row r="36" spans="7:14" ht="7.5" customHeight="1" x14ac:dyDescent="0.25"/>
    <row r="37" spans="7:14" ht="7.5" customHeight="1" x14ac:dyDescent="0.25"/>
  </sheetData>
  <sheetProtection selectLockedCells="1" selectUnlockedCells="1"/>
  <mergeCells count="31">
    <mergeCell ref="C10:F10"/>
    <mergeCell ref="C11:F11"/>
    <mergeCell ref="B9:F9"/>
    <mergeCell ref="D3:J3"/>
    <mergeCell ref="D4:F4"/>
    <mergeCell ref="D5:J5"/>
    <mergeCell ref="C7:F7"/>
    <mergeCell ref="C8:F8"/>
    <mergeCell ref="B12:F12"/>
    <mergeCell ref="B14:F14"/>
    <mergeCell ref="B16:F16"/>
    <mergeCell ref="B22:F22"/>
    <mergeCell ref="B20:F20"/>
    <mergeCell ref="C13:F13"/>
    <mergeCell ref="C15:F15"/>
    <mergeCell ref="C17:F17"/>
    <mergeCell ref="C19:F19"/>
    <mergeCell ref="C21:F21"/>
    <mergeCell ref="B24:F24"/>
    <mergeCell ref="C23:F23"/>
    <mergeCell ref="L34:N34"/>
    <mergeCell ref="G34:I34"/>
    <mergeCell ref="G35:I35"/>
    <mergeCell ref="C25:F25"/>
    <mergeCell ref="C27:F27"/>
    <mergeCell ref="C28:F28"/>
    <mergeCell ref="C29:F29"/>
    <mergeCell ref="C30:F30"/>
    <mergeCell ref="C31:F31"/>
    <mergeCell ref="C32:F32"/>
    <mergeCell ref="B26:F26"/>
  </mergeCells>
  <pageMargins left="1.1023622047244095"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BDC4D-C4B7-4A1D-BA13-BE68288B0F75}">
  <dimension ref="B1:N37"/>
  <sheetViews>
    <sheetView showGridLines="0" zoomScaleNormal="100" workbookViewId="0">
      <selection activeCell="S17" sqref="S1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1" x14ac:dyDescent="0.25">
      <c r="B1" s="117"/>
      <c r="C1" s="117"/>
    </row>
    <row r="2" spans="2:11" ht="15.75" x14ac:dyDescent="0.25">
      <c r="B2" s="2" t="s">
        <v>0</v>
      </c>
      <c r="D2" s="2" t="s">
        <v>369</v>
      </c>
      <c r="E2" s="3"/>
      <c r="F2" s="3"/>
      <c r="G2" s="3"/>
      <c r="H2" s="3"/>
      <c r="I2" s="4"/>
    </row>
    <row r="3" spans="2:11" ht="15.75" x14ac:dyDescent="0.25">
      <c r="D3" s="185"/>
      <c r="E3" s="185"/>
      <c r="F3" s="185"/>
      <c r="G3" s="185"/>
      <c r="H3" s="185"/>
      <c r="I3" s="185"/>
      <c r="J3" s="185"/>
    </row>
    <row r="4" spans="2:11" ht="18.600000000000001" customHeight="1" x14ac:dyDescent="0.35">
      <c r="B4" s="5"/>
      <c r="C4" s="5"/>
      <c r="D4" s="186" t="s">
        <v>368</v>
      </c>
      <c r="E4" s="176"/>
      <c r="F4" s="176"/>
      <c r="G4" s="141" t="s">
        <v>740</v>
      </c>
    </row>
    <row r="5" spans="2:11" hidden="1" x14ac:dyDescent="0.25">
      <c r="B5" s="6"/>
      <c r="C5" s="114" t="s">
        <v>739</v>
      </c>
      <c r="D5" s="200">
        <f>+J34</f>
        <v>0</v>
      </c>
      <c r="E5" s="177"/>
      <c r="F5" s="177"/>
      <c r="G5" s="177"/>
      <c r="H5" s="177"/>
      <c r="I5" s="177"/>
      <c r="J5" s="177"/>
    </row>
    <row r="6" spans="2:11" ht="12.95" customHeight="1" x14ac:dyDescent="0.25">
      <c r="I6" s="7"/>
      <c r="J6" s="8"/>
    </row>
    <row r="7" spans="2:11" s="9" customFormat="1" ht="39.6" customHeight="1" x14ac:dyDescent="0.2">
      <c r="B7" s="112" t="s">
        <v>1</v>
      </c>
      <c r="C7" s="193" t="s">
        <v>2</v>
      </c>
      <c r="D7" s="193"/>
      <c r="E7" s="193"/>
      <c r="F7" s="193"/>
      <c r="G7" s="144" t="s">
        <v>774</v>
      </c>
      <c r="H7" s="144" t="s">
        <v>738</v>
      </c>
      <c r="I7" s="113" t="s">
        <v>3</v>
      </c>
      <c r="J7" s="112" t="s">
        <v>751</v>
      </c>
    </row>
    <row r="8" spans="2:11" hidden="1" x14ac:dyDescent="0.25">
      <c r="B8" s="10" t="s">
        <v>4</v>
      </c>
      <c r="C8" s="181" t="e">
        <f>VLOOKUP($B8,'[1]CENIK KOMPONENT'!A:J,2,FALSE)</f>
        <v>#N/A</v>
      </c>
      <c r="D8" s="181"/>
      <c r="E8" s="181"/>
      <c r="F8" s="181"/>
      <c r="G8" s="140" t="e">
        <f>VLOOKUP($B8,'[1]CENIK KOMPONENT'!$A$3:$K$414,5,FALSE)</f>
        <v>#N/A</v>
      </c>
      <c r="H8" s="11">
        <v>1</v>
      </c>
      <c r="I8" s="12" t="e">
        <f>VLOOKUP($B8,'[1]CENIK KOMPONENT'!$A$3:$K$414,8,FALSE)</f>
        <v>#N/A</v>
      </c>
      <c r="J8" s="12"/>
      <c r="K8" s="11"/>
    </row>
    <row r="9" spans="2:11" ht="15" customHeight="1" x14ac:dyDescent="0.25">
      <c r="B9" s="197" t="s">
        <v>8</v>
      </c>
      <c r="C9" s="198"/>
      <c r="D9" s="198"/>
      <c r="E9" s="198"/>
      <c r="F9" s="199"/>
      <c r="G9" s="140"/>
      <c r="H9" s="11"/>
      <c r="I9" s="12"/>
      <c r="J9" s="12"/>
      <c r="K9" s="11"/>
    </row>
    <row r="10" spans="2:11" ht="15" customHeight="1" x14ac:dyDescent="0.25">
      <c r="B10" s="10"/>
      <c r="C10" s="181"/>
      <c r="D10" s="181"/>
      <c r="E10" s="181"/>
      <c r="F10" s="181"/>
      <c r="G10" s="140"/>
      <c r="H10" s="11"/>
      <c r="I10" s="12"/>
      <c r="J10" s="12"/>
      <c r="K10" s="11" t="s">
        <v>735</v>
      </c>
    </row>
    <row r="11" spans="2:11" ht="15" customHeight="1" x14ac:dyDescent="0.25">
      <c r="B11" s="10"/>
      <c r="C11" s="181"/>
      <c r="D11" s="181"/>
      <c r="E11" s="181"/>
      <c r="F11" s="181"/>
      <c r="G11" s="140"/>
      <c r="H11" s="11"/>
      <c r="I11" s="12"/>
      <c r="J11" s="12"/>
      <c r="K11" s="11" t="s">
        <v>736</v>
      </c>
    </row>
    <row r="12" spans="2:11" ht="15" customHeight="1" x14ac:dyDescent="0.25">
      <c r="B12" s="197" t="s">
        <v>9</v>
      </c>
      <c r="C12" s="198"/>
      <c r="D12" s="198"/>
      <c r="E12" s="198"/>
      <c r="F12" s="199"/>
      <c r="G12" s="140"/>
      <c r="H12" s="11"/>
      <c r="I12" s="12"/>
      <c r="J12" s="12"/>
      <c r="K12" s="11"/>
    </row>
    <row r="13" spans="2:11" x14ac:dyDescent="0.25">
      <c r="B13" s="10"/>
      <c r="C13" s="181"/>
      <c r="D13" s="181"/>
      <c r="E13" s="181"/>
      <c r="F13" s="181"/>
      <c r="G13" s="140"/>
      <c r="H13" s="11"/>
      <c r="I13" s="12"/>
      <c r="J13" s="12"/>
      <c r="K13" s="11" t="s">
        <v>734</v>
      </c>
    </row>
    <row r="14" spans="2:11" x14ac:dyDescent="0.25">
      <c r="B14" s="197" t="s">
        <v>11</v>
      </c>
      <c r="C14" s="198"/>
      <c r="D14" s="198"/>
      <c r="E14" s="198"/>
      <c r="F14" s="199"/>
      <c r="G14" s="140"/>
      <c r="H14" s="11"/>
      <c r="I14" s="12"/>
      <c r="J14" s="12"/>
      <c r="K14" s="11"/>
    </row>
    <row r="15" spans="2:11" x14ac:dyDescent="0.25">
      <c r="B15" s="10"/>
      <c r="C15" s="181"/>
      <c r="D15" s="181"/>
      <c r="E15" s="181"/>
      <c r="F15" s="181"/>
      <c r="G15" s="140"/>
      <c r="H15" s="11"/>
      <c r="I15" s="12"/>
      <c r="J15" s="12"/>
      <c r="K15" s="11" t="s">
        <v>733</v>
      </c>
    </row>
    <row r="16" spans="2:11" x14ac:dyDescent="0.25">
      <c r="B16" s="197" t="s">
        <v>10</v>
      </c>
      <c r="C16" s="198"/>
      <c r="D16" s="198"/>
      <c r="E16" s="198"/>
      <c r="F16" s="199"/>
      <c r="G16" s="140"/>
      <c r="H16" s="11"/>
      <c r="I16" s="12"/>
      <c r="J16" s="12"/>
      <c r="K16" s="11"/>
    </row>
    <row r="17" spans="2:11" x14ac:dyDescent="0.25">
      <c r="B17" s="10"/>
      <c r="C17" s="181"/>
      <c r="D17" s="181"/>
      <c r="E17" s="181"/>
      <c r="F17" s="181"/>
      <c r="G17" s="140"/>
      <c r="H17" s="11"/>
      <c r="I17" s="12"/>
      <c r="J17" s="12"/>
      <c r="K17" s="11" t="s">
        <v>732</v>
      </c>
    </row>
    <row r="18" spans="2:11" x14ac:dyDescent="0.25">
      <c r="B18" s="197" t="s">
        <v>5</v>
      </c>
      <c r="C18" s="198"/>
      <c r="D18" s="198"/>
      <c r="E18" s="198"/>
      <c r="F18" s="199"/>
      <c r="G18" s="140"/>
      <c r="H18" s="11"/>
      <c r="I18" s="12"/>
      <c r="J18" s="12"/>
      <c r="K18" s="11"/>
    </row>
    <row r="19" spans="2:11" x14ac:dyDescent="0.25">
      <c r="B19" s="10"/>
      <c r="C19" s="181"/>
      <c r="D19" s="181"/>
      <c r="E19" s="181"/>
      <c r="F19" s="181"/>
      <c r="G19" s="140"/>
      <c r="H19" s="11"/>
      <c r="I19" s="12"/>
      <c r="J19" s="12"/>
      <c r="K19" s="11" t="s">
        <v>731</v>
      </c>
    </row>
    <row r="20" spans="2:11" x14ac:dyDescent="0.25">
      <c r="B20" s="197" t="s">
        <v>6</v>
      </c>
      <c r="C20" s="198"/>
      <c r="D20" s="198"/>
      <c r="E20" s="198"/>
      <c r="F20" s="199"/>
      <c r="G20" s="140"/>
      <c r="H20" s="11"/>
      <c r="I20" s="12"/>
      <c r="J20" s="12"/>
      <c r="K20" s="11"/>
    </row>
    <row r="21" spans="2:11" x14ac:dyDescent="0.25">
      <c r="B21" s="10"/>
      <c r="C21" s="181"/>
      <c r="D21" s="181"/>
      <c r="E21" s="181"/>
      <c r="F21" s="181"/>
      <c r="G21" s="140"/>
      <c r="H21" s="11"/>
      <c r="I21" s="12"/>
      <c r="J21" s="12"/>
      <c r="K21" s="11" t="s">
        <v>743</v>
      </c>
    </row>
    <row r="22" spans="2:11" x14ac:dyDescent="0.25">
      <c r="B22" s="197" t="s">
        <v>745</v>
      </c>
      <c r="C22" s="198"/>
      <c r="D22" s="198"/>
      <c r="E22" s="198"/>
      <c r="F22" s="199"/>
      <c r="G22" s="140"/>
      <c r="H22" s="11"/>
      <c r="I22" s="12"/>
      <c r="J22" s="12"/>
      <c r="K22" s="11"/>
    </row>
    <row r="23" spans="2:11" x14ac:dyDescent="0.25">
      <c r="B23" s="10"/>
      <c r="C23" s="181"/>
      <c r="D23" s="181"/>
      <c r="E23" s="181"/>
      <c r="F23" s="181"/>
      <c r="G23" s="140"/>
      <c r="H23" s="11"/>
      <c r="I23" s="12"/>
      <c r="J23" s="12"/>
      <c r="K23" s="11" t="s">
        <v>744</v>
      </c>
    </row>
    <row r="24" spans="2:11" x14ac:dyDescent="0.25">
      <c r="B24" s="197" t="s">
        <v>12</v>
      </c>
      <c r="C24" s="198"/>
      <c r="D24" s="198"/>
      <c r="E24" s="198"/>
      <c r="F24" s="199"/>
      <c r="G24" s="140"/>
      <c r="H24" s="11"/>
      <c r="I24" s="12"/>
      <c r="J24" s="12"/>
      <c r="K24" s="11"/>
    </row>
    <row r="25" spans="2:11" x14ac:dyDescent="0.25">
      <c r="B25" s="10"/>
      <c r="C25" s="181"/>
      <c r="D25" s="181"/>
      <c r="E25" s="181"/>
      <c r="F25" s="181"/>
      <c r="G25" s="140"/>
      <c r="H25" s="11"/>
      <c r="I25" s="12"/>
      <c r="J25" s="12"/>
      <c r="K25" s="11" t="s">
        <v>729</v>
      </c>
    </row>
    <row r="26" spans="2:11" x14ac:dyDescent="0.25">
      <c r="B26" s="197" t="s">
        <v>742</v>
      </c>
      <c r="C26" s="198"/>
      <c r="D26" s="198"/>
      <c r="E26" s="198"/>
      <c r="F26" s="199"/>
      <c r="G26" s="140"/>
      <c r="H26" s="11"/>
      <c r="I26" s="12"/>
      <c r="J26" s="12"/>
    </row>
    <row r="27" spans="2:11" x14ac:dyDescent="0.25">
      <c r="B27" s="10"/>
      <c r="C27" s="181"/>
      <c r="D27" s="181"/>
      <c r="E27" s="181"/>
      <c r="F27" s="181"/>
      <c r="G27" s="140"/>
      <c r="H27" s="11"/>
      <c r="I27" s="12"/>
      <c r="J27" s="12"/>
    </row>
    <row r="28" spans="2:11" hidden="1" x14ac:dyDescent="0.25">
      <c r="B28" s="10" t="s">
        <v>4</v>
      </c>
      <c r="C28" s="181"/>
      <c r="D28" s="181"/>
      <c r="E28" s="181"/>
      <c r="F28" s="181"/>
      <c r="G28" s="140"/>
      <c r="H28" s="11"/>
      <c r="I28" s="12" t="e">
        <f>VLOOKUP($B28,'[1]CENIK KOMPONENT'!$A:$J,9,FALSE)</f>
        <v>#N/A</v>
      </c>
      <c r="J28" s="12"/>
    </row>
    <row r="29" spans="2:11" hidden="1" x14ac:dyDescent="0.25">
      <c r="B29" s="10" t="s">
        <v>4</v>
      </c>
      <c r="C29" s="181"/>
      <c r="D29" s="181"/>
      <c r="E29" s="181"/>
      <c r="F29" s="181"/>
      <c r="G29" s="140"/>
      <c r="H29" s="11"/>
      <c r="I29" s="12" t="e">
        <f>VLOOKUP($B29,'[1]CENIK KOMPONENT'!$A:$J,9,FALSE)</f>
        <v>#N/A</v>
      </c>
      <c r="J29" s="12"/>
    </row>
    <row r="30" spans="2:11" hidden="1" x14ac:dyDescent="0.25">
      <c r="B30" s="10" t="s">
        <v>4</v>
      </c>
      <c r="C30" s="181"/>
      <c r="D30" s="181"/>
      <c r="E30" s="181"/>
      <c r="F30" s="181"/>
      <c r="G30" s="140"/>
      <c r="H30" s="11"/>
      <c r="I30" s="12" t="e">
        <f>VLOOKUP($B30,'[1]CENIK KOMPONENT'!$A:$J,9,FALSE)</f>
        <v>#N/A</v>
      </c>
      <c r="J30" s="12"/>
    </row>
    <row r="31" spans="2:11" hidden="1" x14ac:dyDescent="0.25">
      <c r="B31" s="10" t="s">
        <v>4</v>
      </c>
      <c r="C31" s="181"/>
      <c r="D31" s="181"/>
      <c r="E31" s="181"/>
      <c r="F31" s="181"/>
      <c r="G31" s="140"/>
      <c r="H31" s="11"/>
      <c r="I31" s="12" t="e">
        <f>VLOOKUP($B31,'[1]CENIK KOMPONENT'!$A:$J,9,FALSE)</f>
        <v>#N/A</v>
      </c>
      <c r="J31" s="12"/>
    </row>
    <row r="32" spans="2:11" ht="0.95" customHeight="1" x14ac:dyDescent="0.25">
      <c r="B32" s="10" t="s">
        <v>4</v>
      </c>
      <c r="C32" s="181"/>
      <c r="D32" s="181"/>
      <c r="E32" s="181"/>
      <c r="F32" s="181"/>
      <c r="G32" s="140" t="e">
        <f>VLOOKUP($B32,'[1]CENIK KOMPONENT'!$A$3:$K$414,5,FALSE)</f>
        <v>#N/A</v>
      </c>
      <c r="H32" s="11"/>
      <c r="I32" s="12" t="e">
        <f>VLOOKUP($B32,'[1]CENIK KOMPONENT'!$A:$J,9,FALSE)</f>
        <v>#N/A</v>
      </c>
      <c r="J32" s="12"/>
    </row>
    <row r="33" spans="7:14" x14ac:dyDescent="0.25">
      <c r="I33" s="13"/>
      <c r="J33" s="13"/>
    </row>
    <row r="34" spans="7:14" ht="15.75" x14ac:dyDescent="0.25">
      <c r="G34" s="176" t="s">
        <v>728</v>
      </c>
      <c r="H34" s="176"/>
      <c r="I34" s="176"/>
      <c r="J34" s="14">
        <f>SUM(J8:J33)</f>
        <v>0</v>
      </c>
      <c r="L34" s="176" t="s">
        <v>726</v>
      </c>
      <c r="M34" s="176"/>
      <c r="N34" s="176"/>
    </row>
    <row r="35" spans="7:14" x14ac:dyDescent="0.25">
      <c r="G35" s="177" t="s">
        <v>727</v>
      </c>
      <c r="H35" s="177"/>
      <c r="I35" s="177"/>
      <c r="J35" s="13">
        <f>J34/109.5*9.5</f>
        <v>0</v>
      </c>
      <c r="L35" t="s">
        <v>726</v>
      </c>
    </row>
    <row r="36" spans="7:14" ht="7.5" customHeight="1" x14ac:dyDescent="0.25"/>
    <row r="37" spans="7:14" ht="7.5" customHeight="1" x14ac:dyDescent="0.25"/>
  </sheetData>
  <sheetProtection selectLockedCells="1" selectUnlockedCells="1"/>
  <mergeCells count="32">
    <mergeCell ref="C10:F10"/>
    <mergeCell ref="C11:F11"/>
    <mergeCell ref="B9:F9"/>
    <mergeCell ref="D3:J3"/>
    <mergeCell ref="D4:F4"/>
    <mergeCell ref="D5:J5"/>
    <mergeCell ref="C7:F7"/>
    <mergeCell ref="C8:F8"/>
    <mergeCell ref="B12:F12"/>
    <mergeCell ref="B14:F14"/>
    <mergeCell ref="B16:F16"/>
    <mergeCell ref="B18:F18"/>
    <mergeCell ref="B20:F20"/>
    <mergeCell ref="C13:F13"/>
    <mergeCell ref="C15:F15"/>
    <mergeCell ref="C17:F17"/>
    <mergeCell ref="C19:F19"/>
    <mergeCell ref="G35:I35"/>
    <mergeCell ref="C25:F25"/>
    <mergeCell ref="C27:F27"/>
    <mergeCell ref="C28:F28"/>
    <mergeCell ref="C29:F29"/>
    <mergeCell ref="C30:F30"/>
    <mergeCell ref="C31:F31"/>
    <mergeCell ref="C32:F32"/>
    <mergeCell ref="B26:F26"/>
    <mergeCell ref="C21:F21"/>
    <mergeCell ref="C23:F23"/>
    <mergeCell ref="B22:F22"/>
    <mergeCell ref="B24:F24"/>
    <mergeCell ref="L34:N34"/>
    <mergeCell ref="G34:I34"/>
  </mergeCells>
  <pageMargins left="1.1023622047244095"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46117-5DB3-4092-ACFF-3DCAA19199EA}">
  <dimension ref="B1:N37"/>
  <sheetViews>
    <sheetView showGridLines="0" zoomScaleNormal="100" workbookViewId="0">
      <selection activeCell="S17" sqref="S1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1" x14ac:dyDescent="0.25">
      <c r="B1" s="117"/>
      <c r="C1" s="117"/>
    </row>
    <row r="2" spans="2:11" ht="15.75" x14ac:dyDescent="0.25">
      <c r="B2" s="2" t="s">
        <v>0</v>
      </c>
      <c r="D2" s="2" t="s">
        <v>371</v>
      </c>
      <c r="E2" s="3"/>
      <c r="F2" s="3"/>
      <c r="G2" s="3"/>
      <c r="H2" s="3"/>
      <c r="I2" s="4"/>
    </row>
    <row r="3" spans="2:11" ht="15.75" x14ac:dyDescent="0.25">
      <c r="D3" s="185"/>
      <c r="E3" s="185"/>
      <c r="F3" s="185"/>
      <c r="G3" s="185"/>
      <c r="H3" s="185"/>
      <c r="I3" s="185"/>
      <c r="J3" s="185"/>
    </row>
    <row r="4" spans="2:11" ht="18.600000000000001" customHeight="1" x14ac:dyDescent="0.35">
      <c r="B4" s="5"/>
      <c r="C4" s="5"/>
      <c r="D4" s="186" t="s">
        <v>370</v>
      </c>
      <c r="E4" s="176"/>
      <c r="F4" s="176"/>
      <c r="G4" s="141" t="s">
        <v>740</v>
      </c>
    </row>
    <row r="5" spans="2:11" hidden="1" x14ac:dyDescent="0.25">
      <c r="B5" s="6"/>
      <c r="C5" s="114" t="s">
        <v>739</v>
      </c>
      <c r="D5" s="200">
        <f>+J34</f>
        <v>0</v>
      </c>
      <c r="E5" s="177"/>
      <c r="F5" s="177"/>
      <c r="G5" s="177"/>
      <c r="H5" s="177"/>
      <c r="I5" s="177"/>
      <c r="J5" s="177"/>
    </row>
    <row r="6" spans="2:11" ht="12.95" customHeight="1" x14ac:dyDescent="0.25">
      <c r="I6" s="7"/>
      <c r="J6" s="8"/>
    </row>
    <row r="7" spans="2:11" s="9" customFormat="1" ht="42" customHeight="1" x14ac:dyDescent="0.2">
      <c r="B7" s="112" t="s">
        <v>1</v>
      </c>
      <c r="C7" s="193" t="s">
        <v>2</v>
      </c>
      <c r="D7" s="193"/>
      <c r="E7" s="193"/>
      <c r="F7" s="193"/>
      <c r="G7" s="144" t="s">
        <v>774</v>
      </c>
      <c r="H7" s="144" t="s">
        <v>738</v>
      </c>
      <c r="I7" s="113" t="s">
        <v>3</v>
      </c>
      <c r="J7" s="112" t="s">
        <v>751</v>
      </c>
    </row>
    <row r="8" spans="2:11" hidden="1" x14ac:dyDescent="0.25">
      <c r="B8" s="10" t="s">
        <v>4</v>
      </c>
      <c r="C8" s="181" t="e">
        <f>VLOOKUP($B8,'[1]CENIK KOMPONENT'!A:J,2,FALSE)</f>
        <v>#N/A</v>
      </c>
      <c r="D8" s="181"/>
      <c r="E8" s="181"/>
      <c r="F8" s="181"/>
      <c r="G8" s="140" t="e">
        <f>VLOOKUP($B8,'[1]CENIK KOMPONENT'!$A$3:$K$414,5,FALSE)</f>
        <v>#N/A</v>
      </c>
      <c r="H8" s="11">
        <v>1</v>
      </c>
      <c r="I8" s="12" t="e">
        <f>VLOOKUP($B8,'[1]CENIK KOMPONENT'!$A$3:$K$414,8,FALSE)</f>
        <v>#N/A</v>
      </c>
      <c r="J8" s="12"/>
      <c r="K8" s="11"/>
    </row>
    <row r="9" spans="2:11" x14ac:dyDescent="0.25">
      <c r="B9" s="197" t="s">
        <v>8</v>
      </c>
      <c r="C9" s="198"/>
      <c r="D9" s="198"/>
      <c r="E9" s="198"/>
      <c r="F9" s="199"/>
      <c r="G9" s="140"/>
      <c r="H9" s="11"/>
      <c r="I9" s="12"/>
      <c r="J9" s="12"/>
      <c r="K9" s="11"/>
    </row>
    <row r="10" spans="2:11" x14ac:dyDescent="0.25">
      <c r="B10" s="10"/>
      <c r="C10" s="181"/>
      <c r="D10" s="181"/>
      <c r="E10" s="181"/>
      <c r="F10" s="181"/>
      <c r="G10" s="140"/>
      <c r="H10" s="11"/>
      <c r="I10" s="12"/>
      <c r="J10" s="12"/>
      <c r="K10" s="11" t="s">
        <v>735</v>
      </c>
    </row>
    <row r="11" spans="2:11" x14ac:dyDescent="0.25">
      <c r="B11" s="10"/>
      <c r="C11" s="181"/>
      <c r="D11" s="181"/>
      <c r="E11" s="181"/>
      <c r="F11" s="181"/>
      <c r="G11" s="140"/>
      <c r="H11" s="11"/>
      <c r="I11" s="12"/>
      <c r="J11" s="12"/>
      <c r="K11" s="11" t="s">
        <v>736</v>
      </c>
    </row>
    <row r="12" spans="2:11" x14ac:dyDescent="0.25">
      <c r="B12" s="197" t="s">
        <v>9</v>
      </c>
      <c r="C12" s="198"/>
      <c r="D12" s="198"/>
      <c r="E12" s="198"/>
      <c r="F12" s="199"/>
      <c r="G12" s="140"/>
      <c r="H12" s="11"/>
      <c r="I12" s="12"/>
      <c r="J12" s="12"/>
      <c r="K12" s="11"/>
    </row>
    <row r="13" spans="2:11" x14ac:dyDescent="0.25">
      <c r="B13" s="10"/>
      <c r="C13" s="181"/>
      <c r="D13" s="181"/>
      <c r="E13" s="181"/>
      <c r="F13" s="181"/>
      <c r="G13" s="140"/>
      <c r="H13" s="11"/>
      <c r="I13" s="12"/>
      <c r="J13" s="12"/>
      <c r="K13" s="11" t="s">
        <v>734</v>
      </c>
    </row>
    <row r="14" spans="2:11" x14ac:dyDescent="0.25">
      <c r="B14" s="197" t="s">
        <v>11</v>
      </c>
      <c r="C14" s="198"/>
      <c r="D14" s="198"/>
      <c r="E14" s="198"/>
      <c r="F14" s="199"/>
      <c r="G14" s="140"/>
      <c r="H14" s="11"/>
      <c r="I14" s="12"/>
      <c r="J14" s="12"/>
      <c r="K14" s="11"/>
    </row>
    <row r="15" spans="2:11" x14ac:dyDescent="0.25">
      <c r="B15" s="10"/>
      <c r="C15" s="181"/>
      <c r="D15" s="181"/>
      <c r="E15" s="181"/>
      <c r="F15" s="181"/>
      <c r="G15" s="140"/>
      <c r="H15" s="11"/>
      <c r="I15" s="12"/>
      <c r="J15" s="12"/>
      <c r="K15" s="11" t="s">
        <v>733</v>
      </c>
    </row>
    <row r="16" spans="2:11" x14ac:dyDescent="0.25">
      <c r="B16" s="197" t="s">
        <v>10</v>
      </c>
      <c r="C16" s="198"/>
      <c r="D16" s="198"/>
      <c r="E16" s="198"/>
      <c r="F16" s="199"/>
      <c r="G16" s="140"/>
      <c r="H16" s="11"/>
      <c r="I16" s="12"/>
      <c r="J16" s="12"/>
      <c r="K16" s="11"/>
    </row>
    <row r="17" spans="2:11" x14ac:dyDescent="0.25">
      <c r="B17" s="10"/>
      <c r="C17" s="181"/>
      <c r="D17" s="181"/>
      <c r="E17" s="181"/>
      <c r="F17" s="181"/>
      <c r="G17" s="140"/>
      <c r="H17" s="11"/>
      <c r="I17" s="12"/>
      <c r="J17" s="12"/>
      <c r="K17" s="11" t="s">
        <v>732</v>
      </c>
    </row>
    <row r="18" spans="2:11" x14ac:dyDescent="0.25">
      <c r="B18" s="197" t="s">
        <v>5</v>
      </c>
      <c r="C18" s="198"/>
      <c r="D18" s="198"/>
      <c r="E18" s="198"/>
      <c r="F18" s="199"/>
      <c r="G18" s="140"/>
      <c r="H18" s="11"/>
      <c r="I18" s="12"/>
      <c r="J18" s="12"/>
      <c r="K18" s="11"/>
    </row>
    <row r="19" spans="2:11" x14ac:dyDescent="0.25">
      <c r="B19" s="10"/>
      <c r="C19" s="181"/>
      <c r="D19" s="181"/>
      <c r="E19" s="181"/>
      <c r="F19" s="181"/>
      <c r="G19" s="140"/>
      <c r="H19" s="11"/>
      <c r="I19" s="12"/>
      <c r="J19" s="12"/>
      <c r="K19" s="11" t="s">
        <v>731</v>
      </c>
    </row>
    <row r="20" spans="2:11" x14ac:dyDescent="0.25">
      <c r="B20" s="197" t="s">
        <v>6</v>
      </c>
      <c r="C20" s="198"/>
      <c r="D20" s="198"/>
      <c r="E20" s="198"/>
      <c r="F20" s="199"/>
      <c r="G20" s="140"/>
      <c r="H20" s="11"/>
      <c r="I20" s="12"/>
      <c r="J20" s="12"/>
      <c r="K20" s="11"/>
    </row>
    <row r="21" spans="2:11" x14ac:dyDescent="0.25">
      <c r="B21" s="10"/>
      <c r="C21" s="181"/>
      <c r="D21" s="181"/>
      <c r="E21" s="181"/>
      <c r="F21" s="181"/>
      <c r="G21" s="140"/>
      <c r="H21" s="11"/>
      <c r="I21" s="12"/>
      <c r="J21" s="12"/>
      <c r="K21" s="11" t="s">
        <v>743</v>
      </c>
    </row>
    <row r="22" spans="2:11" x14ac:dyDescent="0.25">
      <c r="B22" s="197" t="s">
        <v>745</v>
      </c>
      <c r="C22" s="198"/>
      <c r="D22" s="198"/>
      <c r="E22" s="198"/>
      <c r="F22" s="199"/>
      <c r="G22" s="140"/>
      <c r="H22" s="11"/>
      <c r="I22" s="12"/>
      <c r="J22" s="12"/>
      <c r="K22" s="11"/>
    </row>
    <row r="23" spans="2:11" x14ac:dyDescent="0.25">
      <c r="B23" s="10"/>
      <c r="C23" s="181"/>
      <c r="D23" s="181"/>
      <c r="E23" s="181"/>
      <c r="F23" s="181"/>
      <c r="G23" s="140"/>
      <c r="H23" s="11"/>
      <c r="I23" s="12"/>
      <c r="J23" s="12"/>
      <c r="K23" s="11" t="s">
        <v>744</v>
      </c>
    </row>
    <row r="24" spans="2:11" x14ac:dyDescent="0.25">
      <c r="B24" s="197" t="s">
        <v>12</v>
      </c>
      <c r="C24" s="198"/>
      <c r="D24" s="198"/>
      <c r="E24" s="198"/>
      <c r="F24" s="199"/>
      <c r="G24" s="140"/>
      <c r="H24" s="11"/>
      <c r="I24" s="12"/>
      <c r="J24" s="12"/>
      <c r="K24" s="11"/>
    </row>
    <row r="25" spans="2:11" x14ac:dyDescent="0.25">
      <c r="B25" s="10"/>
      <c r="C25" s="181"/>
      <c r="D25" s="181"/>
      <c r="E25" s="181"/>
      <c r="F25" s="181"/>
      <c r="G25" s="140"/>
      <c r="H25" s="11"/>
      <c r="I25" s="12"/>
      <c r="J25" s="12"/>
      <c r="K25" s="11" t="s">
        <v>729</v>
      </c>
    </row>
    <row r="26" spans="2:11" x14ac:dyDescent="0.25">
      <c r="B26" s="197" t="s">
        <v>742</v>
      </c>
      <c r="C26" s="198"/>
      <c r="D26" s="198"/>
      <c r="E26" s="198"/>
      <c r="F26" s="199"/>
      <c r="G26" s="140"/>
      <c r="H26" s="11"/>
      <c r="I26" s="12"/>
      <c r="J26" s="12"/>
    </row>
    <row r="27" spans="2:11" x14ac:dyDescent="0.25">
      <c r="B27" s="10"/>
      <c r="C27" s="181"/>
      <c r="D27" s="181"/>
      <c r="E27" s="181"/>
      <c r="F27" s="181"/>
      <c r="G27" s="140"/>
      <c r="H27" s="11"/>
      <c r="I27" s="12"/>
      <c r="J27" s="12"/>
    </row>
    <row r="28" spans="2:11" hidden="1" x14ac:dyDescent="0.25">
      <c r="B28" s="10"/>
      <c r="C28" s="181"/>
      <c r="D28" s="181"/>
      <c r="E28" s="181"/>
      <c r="F28" s="181"/>
      <c r="G28" s="140"/>
      <c r="H28" s="11"/>
      <c r="I28" s="12"/>
      <c r="J28" s="12"/>
    </row>
    <row r="29" spans="2:11" hidden="1" x14ac:dyDescent="0.25">
      <c r="B29" s="10"/>
      <c r="C29" s="181"/>
      <c r="D29" s="181"/>
      <c r="E29" s="181"/>
      <c r="F29" s="181"/>
      <c r="G29" s="140"/>
      <c r="H29" s="11"/>
      <c r="I29" s="12"/>
      <c r="J29" s="12"/>
    </row>
    <row r="30" spans="2:11" hidden="1" x14ac:dyDescent="0.25">
      <c r="B30" s="10"/>
      <c r="C30" s="181"/>
      <c r="D30" s="181"/>
      <c r="E30" s="181"/>
      <c r="F30" s="181"/>
      <c r="G30" s="140"/>
      <c r="H30" s="11"/>
      <c r="I30" s="12"/>
      <c r="J30" s="12"/>
    </row>
    <row r="31" spans="2:11" hidden="1" x14ac:dyDescent="0.25">
      <c r="B31" s="10"/>
      <c r="C31" s="181"/>
      <c r="D31" s="181"/>
      <c r="E31" s="181"/>
      <c r="F31" s="181"/>
      <c r="G31" s="140"/>
      <c r="H31" s="11"/>
      <c r="I31" s="12"/>
      <c r="J31" s="12"/>
    </row>
    <row r="32" spans="2:11" ht="0.95" customHeight="1" x14ac:dyDescent="0.25">
      <c r="B32" s="10"/>
      <c r="C32" s="181"/>
      <c r="D32" s="181"/>
      <c r="E32" s="181"/>
      <c r="F32" s="181"/>
      <c r="G32" s="140"/>
      <c r="H32" s="11"/>
      <c r="I32" s="12"/>
      <c r="J32" s="12"/>
    </row>
    <row r="33" spans="7:14" x14ac:dyDescent="0.25">
      <c r="I33" s="13"/>
      <c r="J33" s="13"/>
    </row>
    <row r="34" spans="7:14" ht="15.75" x14ac:dyDescent="0.25">
      <c r="G34" s="176" t="s">
        <v>728</v>
      </c>
      <c r="H34" s="176"/>
      <c r="I34" s="176"/>
      <c r="J34" s="14">
        <f>SUM(J8:J33)</f>
        <v>0</v>
      </c>
      <c r="L34" s="176" t="s">
        <v>726</v>
      </c>
      <c r="M34" s="176"/>
      <c r="N34" s="176"/>
    </row>
    <row r="35" spans="7:14" x14ac:dyDescent="0.25">
      <c r="G35" s="177" t="s">
        <v>727</v>
      </c>
      <c r="H35" s="177"/>
      <c r="I35" s="177"/>
      <c r="J35" s="13">
        <f>J34/109.5*9.5</f>
        <v>0</v>
      </c>
      <c r="L35" t="s">
        <v>726</v>
      </c>
    </row>
    <row r="36" spans="7:14" ht="7.5" customHeight="1" x14ac:dyDescent="0.25"/>
    <row r="37" spans="7:14" ht="7.5" customHeight="1" x14ac:dyDescent="0.25"/>
  </sheetData>
  <sheetProtection selectLockedCells="1" selectUnlockedCells="1"/>
  <mergeCells count="32">
    <mergeCell ref="C10:F10"/>
    <mergeCell ref="C11:F11"/>
    <mergeCell ref="B9:F9"/>
    <mergeCell ref="B12:F12"/>
    <mergeCell ref="D3:J3"/>
    <mergeCell ref="D4:F4"/>
    <mergeCell ref="D5:J5"/>
    <mergeCell ref="C7:F7"/>
    <mergeCell ref="C8:F8"/>
    <mergeCell ref="C25:F25"/>
    <mergeCell ref="C13:F13"/>
    <mergeCell ref="C15:F15"/>
    <mergeCell ref="C17:F17"/>
    <mergeCell ref="C19:F19"/>
    <mergeCell ref="B24:F24"/>
    <mergeCell ref="B14:F14"/>
    <mergeCell ref="B16:F16"/>
    <mergeCell ref="B18:F18"/>
    <mergeCell ref="B20:F20"/>
    <mergeCell ref="B22:F22"/>
    <mergeCell ref="C21:F21"/>
    <mergeCell ref="C23:F23"/>
    <mergeCell ref="G35:I35"/>
    <mergeCell ref="C29:F29"/>
    <mergeCell ref="C30:F30"/>
    <mergeCell ref="B26:F26"/>
    <mergeCell ref="L34:N34"/>
    <mergeCell ref="C31:F31"/>
    <mergeCell ref="C32:F32"/>
    <mergeCell ref="G34:I34"/>
    <mergeCell ref="C28:F28"/>
    <mergeCell ref="C27:F27"/>
  </mergeCells>
  <pageMargins left="1.1023622047244095"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E58F3-2BF3-4BD5-9458-11DB8B367FDA}">
  <dimension ref="B1:N37"/>
  <sheetViews>
    <sheetView showGridLines="0" topLeftCell="A3" zoomScaleNormal="100" workbookViewId="0">
      <selection activeCell="S17" sqref="S1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1" x14ac:dyDescent="0.25">
      <c r="B1" s="117"/>
      <c r="C1" s="117"/>
    </row>
    <row r="2" spans="2:11" ht="15.75" x14ac:dyDescent="0.25">
      <c r="B2" s="2" t="s">
        <v>0</v>
      </c>
      <c r="D2" s="2" t="s">
        <v>373</v>
      </c>
      <c r="E2" s="3"/>
      <c r="F2" s="3"/>
      <c r="G2" s="3"/>
      <c r="H2" s="3"/>
      <c r="I2" s="4"/>
    </row>
    <row r="3" spans="2:11" ht="15.75" x14ac:dyDescent="0.25">
      <c r="D3" s="185"/>
      <c r="E3" s="185"/>
      <c r="F3" s="185"/>
      <c r="G3" s="185"/>
      <c r="H3" s="185"/>
      <c r="I3" s="185"/>
      <c r="J3" s="185"/>
    </row>
    <row r="4" spans="2:11" ht="18.600000000000001" customHeight="1" x14ac:dyDescent="0.35">
      <c r="B4" s="5"/>
      <c r="C4" s="5"/>
      <c r="D4" s="186" t="s">
        <v>372</v>
      </c>
      <c r="E4" s="176"/>
      <c r="F4" s="176"/>
      <c r="G4" s="141" t="s">
        <v>740</v>
      </c>
    </row>
    <row r="5" spans="2:11" hidden="1" x14ac:dyDescent="0.25">
      <c r="B5" s="6"/>
      <c r="C5" s="114" t="s">
        <v>739</v>
      </c>
      <c r="D5" s="200">
        <f>+J34</f>
        <v>0</v>
      </c>
      <c r="E5" s="177"/>
      <c r="F5" s="177"/>
      <c r="G5" s="177"/>
      <c r="H5" s="177"/>
      <c r="I5" s="177"/>
      <c r="J5" s="177"/>
    </row>
    <row r="6" spans="2:11" ht="12.95" customHeight="1" x14ac:dyDescent="0.25">
      <c r="I6" s="7"/>
      <c r="J6" s="8"/>
    </row>
    <row r="7" spans="2:11" s="9" customFormat="1" ht="42.6" customHeight="1" x14ac:dyDescent="0.2">
      <c r="B7" s="112" t="s">
        <v>1</v>
      </c>
      <c r="C7" s="193" t="s">
        <v>2</v>
      </c>
      <c r="D7" s="193"/>
      <c r="E7" s="193"/>
      <c r="F7" s="193"/>
      <c r="G7" s="144" t="s">
        <v>774</v>
      </c>
      <c r="H7" s="144" t="s">
        <v>738</v>
      </c>
      <c r="I7" s="113" t="s">
        <v>3</v>
      </c>
      <c r="J7" s="112" t="s">
        <v>751</v>
      </c>
    </row>
    <row r="8" spans="2:11" hidden="1" x14ac:dyDescent="0.25">
      <c r="B8" s="10" t="s">
        <v>4</v>
      </c>
      <c r="C8" s="181" t="e">
        <f>VLOOKUP($B8,'[1]CENIK KOMPONENT'!A:J,2,FALSE)</f>
        <v>#N/A</v>
      </c>
      <c r="D8" s="181"/>
      <c r="E8" s="181"/>
      <c r="F8" s="181"/>
      <c r="G8" s="140" t="e">
        <f>VLOOKUP($B8,'[1]CENIK KOMPONENT'!$A$3:$K$414,5,FALSE)</f>
        <v>#N/A</v>
      </c>
      <c r="H8" s="11">
        <v>1</v>
      </c>
      <c r="I8" s="12" t="e">
        <f>VLOOKUP($B8,'[1]CENIK KOMPONENT'!$A$3:$K$414,8,FALSE)</f>
        <v>#N/A</v>
      </c>
      <c r="J8" s="12"/>
      <c r="K8" s="11"/>
    </row>
    <row r="9" spans="2:11" x14ac:dyDescent="0.25">
      <c r="B9" s="197" t="s">
        <v>8</v>
      </c>
      <c r="C9" s="198"/>
      <c r="D9" s="198"/>
      <c r="E9" s="198"/>
      <c r="F9" s="199"/>
      <c r="G9" s="140"/>
      <c r="H9" s="11"/>
      <c r="I9" s="12"/>
      <c r="J9" s="12"/>
      <c r="K9" s="11"/>
    </row>
    <row r="10" spans="2:11" x14ac:dyDescent="0.25">
      <c r="B10" s="10"/>
      <c r="C10" s="181"/>
      <c r="D10" s="181"/>
      <c r="E10" s="181"/>
      <c r="F10" s="181"/>
      <c r="G10" s="140"/>
      <c r="H10" s="11"/>
      <c r="I10" s="12"/>
      <c r="J10" s="12"/>
      <c r="K10" s="11" t="s">
        <v>735</v>
      </c>
    </row>
    <row r="11" spans="2:11" x14ac:dyDescent="0.25">
      <c r="B11" s="10"/>
      <c r="C11" s="181"/>
      <c r="D11" s="181"/>
      <c r="E11" s="181"/>
      <c r="F11" s="181"/>
      <c r="G11" s="140"/>
      <c r="H11" s="11"/>
      <c r="I11" s="12"/>
      <c r="J11" s="12"/>
      <c r="K11" s="11" t="s">
        <v>736</v>
      </c>
    </row>
    <row r="12" spans="2:11" x14ac:dyDescent="0.25">
      <c r="B12" s="197" t="s">
        <v>9</v>
      </c>
      <c r="C12" s="198"/>
      <c r="D12" s="198"/>
      <c r="E12" s="198"/>
      <c r="F12" s="199"/>
      <c r="G12" s="140"/>
      <c r="H12" s="11"/>
      <c r="I12" s="12"/>
      <c r="J12" s="12"/>
      <c r="K12" s="11"/>
    </row>
    <row r="13" spans="2:11" x14ac:dyDescent="0.25">
      <c r="B13" s="10"/>
      <c r="C13" s="181"/>
      <c r="D13" s="181"/>
      <c r="E13" s="181"/>
      <c r="F13" s="181"/>
      <c r="G13" s="140"/>
      <c r="H13" s="11"/>
      <c r="I13" s="12"/>
      <c r="J13" s="12"/>
      <c r="K13" s="11" t="s">
        <v>734</v>
      </c>
    </row>
    <row r="14" spans="2:11" x14ac:dyDescent="0.25">
      <c r="B14" s="197" t="s">
        <v>11</v>
      </c>
      <c r="C14" s="198"/>
      <c r="D14" s="198"/>
      <c r="E14" s="198"/>
      <c r="F14" s="199"/>
      <c r="G14" s="140"/>
      <c r="H14" s="11"/>
      <c r="I14" s="12"/>
      <c r="J14" s="12"/>
      <c r="K14" s="11"/>
    </row>
    <row r="15" spans="2:11" x14ac:dyDescent="0.25">
      <c r="B15" s="10"/>
      <c r="C15" s="181"/>
      <c r="D15" s="181"/>
      <c r="E15" s="181"/>
      <c r="F15" s="181"/>
      <c r="G15" s="140"/>
      <c r="H15" s="11"/>
      <c r="I15" s="12"/>
      <c r="J15" s="12"/>
      <c r="K15" s="11" t="s">
        <v>733</v>
      </c>
    </row>
    <row r="16" spans="2:11" x14ac:dyDescent="0.25">
      <c r="B16" s="197" t="s">
        <v>10</v>
      </c>
      <c r="C16" s="198"/>
      <c r="D16" s="198"/>
      <c r="E16" s="198"/>
      <c r="F16" s="199"/>
      <c r="G16" s="140"/>
      <c r="H16" s="11"/>
      <c r="I16" s="12"/>
      <c r="J16" s="12"/>
      <c r="K16" s="11"/>
    </row>
    <row r="17" spans="2:11" x14ac:dyDescent="0.25">
      <c r="B17" s="10"/>
      <c r="C17" s="181"/>
      <c r="D17" s="181"/>
      <c r="E17" s="181"/>
      <c r="F17" s="181"/>
      <c r="G17" s="140"/>
      <c r="H17" s="11"/>
      <c r="I17" s="12"/>
      <c r="J17" s="12"/>
      <c r="K17" s="11" t="s">
        <v>732</v>
      </c>
    </row>
    <row r="18" spans="2:11" x14ac:dyDescent="0.25">
      <c r="B18" s="197" t="s">
        <v>5</v>
      </c>
      <c r="C18" s="198"/>
      <c r="D18" s="198"/>
      <c r="E18" s="198"/>
      <c r="F18" s="199"/>
      <c r="G18" s="140"/>
      <c r="H18" s="11"/>
      <c r="I18" s="12"/>
      <c r="J18" s="12"/>
      <c r="K18" s="11"/>
    </row>
    <row r="19" spans="2:11" x14ac:dyDescent="0.25">
      <c r="B19" s="10"/>
      <c r="C19" s="181"/>
      <c r="D19" s="181"/>
      <c r="E19" s="181"/>
      <c r="F19" s="181"/>
      <c r="G19" s="140"/>
      <c r="H19" s="11"/>
      <c r="I19" s="12"/>
      <c r="J19" s="12"/>
      <c r="K19" s="11" t="s">
        <v>731</v>
      </c>
    </row>
    <row r="20" spans="2:11" x14ac:dyDescent="0.25">
      <c r="B20" s="197" t="s">
        <v>6</v>
      </c>
      <c r="C20" s="198"/>
      <c r="D20" s="198"/>
      <c r="E20" s="198"/>
      <c r="F20" s="199"/>
      <c r="G20" s="140"/>
      <c r="H20" s="11"/>
      <c r="I20" s="12"/>
      <c r="J20" s="12"/>
      <c r="K20" s="11"/>
    </row>
    <row r="21" spans="2:11" x14ac:dyDescent="0.25">
      <c r="B21" s="10"/>
      <c r="C21" s="181"/>
      <c r="D21" s="181"/>
      <c r="E21" s="181"/>
      <c r="F21" s="181"/>
      <c r="G21" s="140"/>
      <c r="H21" s="11"/>
      <c r="I21" s="12"/>
      <c r="J21" s="12"/>
      <c r="K21" s="11" t="s">
        <v>743</v>
      </c>
    </row>
    <row r="22" spans="2:11" x14ac:dyDescent="0.25">
      <c r="B22" s="197" t="s">
        <v>745</v>
      </c>
      <c r="C22" s="198"/>
      <c r="D22" s="198"/>
      <c r="E22" s="198"/>
      <c r="F22" s="199"/>
      <c r="G22" s="140"/>
      <c r="H22" s="11"/>
      <c r="I22" s="12"/>
      <c r="J22" s="12"/>
      <c r="K22" s="11"/>
    </row>
    <row r="23" spans="2:11" x14ac:dyDescent="0.25">
      <c r="B23" s="10"/>
      <c r="C23" s="181"/>
      <c r="D23" s="181"/>
      <c r="E23" s="181"/>
      <c r="F23" s="181"/>
      <c r="G23" s="140"/>
      <c r="H23" s="11"/>
      <c r="I23" s="12"/>
      <c r="J23" s="12"/>
      <c r="K23" s="11" t="s">
        <v>744</v>
      </c>
    </row>
    <row r="24" spans="2:11" x14ac:dyDescent="0.25">
      <c r="B24" s="197" t="s">
        <v>12</v>
      </c>
      <c r="C24" s="198"/>
      <c r="D24" s="198"/>
      <c r="E24" s="198"/>
      <c r="F24" s="199"/>
      <c r="G24" s="140"/>
      <c r="H24" s="11"/>
      <c r="I24" s="12"/>
      <c r="J24" s="12"/>
      <c r="K24" s="11"/>
    </row>
    <row r="25" spans="2:11" x14ac:dyDescent="0.25">
      <c r="B25" s="10"/>
      <c r="C25" s="181"/>
      <c r="D25" s="181"/>
      <c r="E25" s="181"/>
      <c r="F25" s="181"/>
      <c r="G25" s="140"/>
      <c r="H25" s="11"/>
      <c r="I25" s="12"/>
      <c r="J25" s="12"/>
      <c r="K25" s="11" t="s">
        <v>729</v>
      </c>
    </row>
    <row r="26" spans="2:11" x14ac:dyDescent="0.25">
      <c r="B26" s="197" t="s">
        <v>742</v>
      </c>
      <c r="C26" s="198"/>
      <c r="D26" s="198"/>
      <c r="E26" s="198"/>
      <c r="F26" s="199"/>
      <c r="G26" s="140"/>
      <c r="H26" s="11"/>
      <c r="I26" s="12"/>
      <c r="J26" s="12"/>
    </row>
    <row r="27" spans="2:11" x14ac:dyDescent="0.25">
      <c r="B27" s="10"/>
      <c r="C27" s="181"/>
      <c r="D27" s="181"/>
      <c r="E27" s="181"/>
      <c r="F27" s="181"/>
      <c r="G27" s="140"/>
      <c r="H27" s="11"/>
      <c r="I27" s="12"/>
      <c r="J27" s="12"/>
    </row>
    <row r="28" spans="2:11" hidden="1" x14ac:dyDescent="0.25">
      <c r="B28" s="10" t="s">
        <v>4</v>
      </c>
      <c r="C28" s="181"/>
      <c r="D28" s="181"/>
      <c r="E28" s="181"/>
      <c r="F28" s="181"/>
      <c r="G28" s="140"/>
      <c r="H28" s="11"/>
      <c r="I28" s="12" t="e">
        <f>VLOOKUP($B28,'[1]CENIK KOMPONENT'!$A:$J,9,FALSE)</f>
        <v>#N/A</v>
      </c>
      <c r="J28" s="12"/>
    </row>
    <row r="29" spans="2:11" hidden="1" x14ac:dyDescent="0.25">
      <c r="B29" s="10" t="s">
        <v>4</v>
      </c>
      <c r="C29" s="181"/>
      <c r="D29" s="181"/>
      <c r="E29" s="181"/>
      <c r="F29" s="181"/>
      <c r="G29" s="140"/>
      <c r="H29" s="11"/>
      <c r="I29" s="12" t="e">
        <f>VLOOKUP($B29,'[1]CENIK KOMPONENT'!$A:$J,9,FALSE)</f>
        <v>#N/A</v>
      </c>
      <c r="J29" s="12"/>
    </row>
    <row r="30" spans="2:11" hidden="1" x14ac:dyDescent="0.25">
      <c r="B30" s="10" t="s">
        <v>4</v>
      </c>
      <c r="C30" s="181"/>
      <c r="D30" s="181"/>
      <c r="E30" s="181"/>
      <c r="F30" s="181"/>
      <c r="G30" s="140"/>
      <c r="H30" s="11"/>
      <c r="I30" s="12" t="e">
        <f>VLOOKUP($B30,'[1]CENIK KOMPONENT'!$A:$J,9,FALSE)</f>
        <v>#N/A</v>
      </c>
      <c r="J30" s="12"/>
    </row>
    <row r="31" spans="2:11" hidden="1" x14ac:dyDescent="0.25">
      <c r="B31" s="10" t="s">
        <v>4</v>
      </c>
      <c r="C31" s="181"/>
      <c r="D31" s="181"/>
      <c r="E31" s="181"/>
      <c r="F31" s="181"/>
      <c r="G31" s="140"/>
      <c r="H31" s="11"/>
      <c r="I31" s="12" t="e">
        <f>VLOOKUP($B31,'[1]CENIK KOMPONENT'!$A:$J,9,FALSE)</f>
        <v>#N/A</v>
      </c>
      <c r="J31" s="12"/>
    </row>
    <row r="32" spans="2:11" ht="0.95" customHeight="1" x14ac:dyDescent="0.25">
      <c r="B32" s="10" t="s">
        <v>4</v>
      </c>
      <c r="C32" s="181"/>
      <c r="D32" s="181"/>
      <c r="E32" s="181"/>
      <c r="F32" s="181"/>
      <c r="G32" s="140" t="e">
        <f>VLOOKUP($B32,'[1]CENIK KOMPONENT'!$A$3:$K$414,5,FALSE)</f>
        <v>#N/A</v>
      </c>
      <c r="H32" s="11"/>
      <c r="I32" s="12" t="e">
        <f>VLOOKUP($B32,'[1]CENIK KOMPONENT'!$A:$J,9,FALSE)</f>
        <v>#N/A</v>
      </c>
      <c r="J32" s="12"/>
    </row>
    <row r="33" spans="7:14" x14ac:dyDescent="0.25">
      <c r="I33" s="13"/>
      <c r="J33" s="13"/>
    </row>
    <row r="34" spans="7:14" ht="15.75" x14ac:dyDescent="0.25">
      <c r="G34" s="176" t="s">
        <v>728</v>
      </c>
      <c r="H34" s="176"/>
      <c r="I34" s="176"/>
      <c r="J34" s="14">
        <f>SUM(J8:J33)</f>
        <v>0</v>
      </c>
      <c r="L34" s="176" t="s">
        <v>726</v>
      </c>
      <c r="M34" s="176"/>
      <c r="N34" s="176"/>
    </row>
    <row r="35" spans="7:14" x14ac:dyDescent="0.25">
      <c r="G35" s="177" t="s">
        <v>727</v>
      </c>
      <c r="H35" s="177"/>
      <c r="I35" s="177"/>
      <c r="J35" s="13">
        <f>J34/109.5*9.5</f>
        <v>0</v>
      </c>
      <c r="L35" t="s">
        <v>726</v>
      </c>
    </row>
    <row r="36" spans="7:14" ht="7.5" customHeight="1" x14ac:dyDescent="0.25"/>
    <row r="37" spans="7:14" ht="7.5" customHeight="1" x14ac:dyDescent="0.25"/>
  </sheetData>
  <sheetProtection selectLockedCells="1" selectUnlockedCells="1"/>
  <mergeCells count="32">
    <mergeCell ref="L34:N34"/>
    <mergeCell ref="C15:F15"/>
    <mergeCell ref="D3:J3"/>
    <mergeCell ref="D4:F4"/>
    <mergeCell ref="D5:J5"/>
    <mergeCell ref="C7:F7"/>
    <mergeCell ref="C8:F8"/>
    <mergeCell ref="B9:F9"/>
    <mergeCell ref="C10:F10"/>
    <mergeCell ref="C11:F11"/>
    <mergeCell ref="B12:F12"/>
    <mergeCell ref="C13:F13"/>
    <mergeCell ref="B14:F14"/>
    <mergeCell ref="C27:F27"/>
    <mergeCell ref="B16:F16"/>
    <mergeCell ref="C17:F17"/>
    <mergeCell ref="B18:F18"/>
    <mergeCell ref="C19:F19"/>
    <mergeCell ref="B20:F20"/>
    <mergeCell ref="C21:F21"/>
    <mergeCell ref="G35:I35"/>
    <mergeCell ref="C28:F28"/>
    <mergeCell ref="C29:F29"/>
    <mergeCell ref="C30:F30"/>
    <mergeCell ref="C31:F31"/>
    <mergeCell ref="C32:F32"/>
    <mergeCell ref="G34:I34"/>
    <mergeCell ref="B22:F22"/>
    <mergeCell ref="C23:F23"/>
    <mergeCell ref="B24:F24"/>
    <mergeCell ref="C25:F25"/>
    <mergeCell ref="B26:F26"/>
  </mergeCells>
  <pageMargins left="1.1023622047244095"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618BC-CB0E-4D00-AE45-0E7C02099605}">
  <sheetPr>
    <pageSetUpPr fitToPage="1"/>
  </sheetPr>
  <dimension ref="B1:N36"/>
  <sheetViews>
    <sheetView showGridLines="0" zoomScaleNormal="100" workbookViewId="0">
      <selection activeCell="S17" sqref="S1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D2" s="2" t="s">
        <v>375</v>
      </c>
      <c r="E2" s="3"/>
      <c r="F2" s="3"/>
      <c r="G2" s="3"/>
      <c r="H2" s="3"/>
      <c r="I2" s="4"/>
    </row>
    <row r="3" spans="2:11" ht="15.75" x14ac:dyDescent="0.25">
      <c r="D3" s="185"/>
      <c r="E3" s="185"/>
      <c r="F3" s="185"/>
      <c r="G3" s="185"/>
      <c r="H3" s="185"/>
      <c r="I3" s="185"/>
      <c r="J3" s="185"/>
    </row>
    <row r="4" spans="2:11" ht="16.149999999999999" customHeight="1" x14ac:dyDescent="0.35">
      <c r="B4" s="5"/>
      <c r="C4" s="5"/>
      <c r="D4" s="186" t="s">
        <v>374</v>
      </c>
      <c r="E4" s="186"/>
      <c r="F4" s="186"/>
      <c r="G4" s="141" t="s">
        <v>740</v>
      </c>
      <c r="H4" s="116"/>
      <c r="I4" s="116"/>
      <c r="J4" s="116"/>
    </row>
    <row r="5" spans="2:11" ht="15.6" hidden="1" customHeight="1" x14ac:dyDescent="0.35">
      <c r="B5" s="6"/>
      <c r="C5" s="114" t="s">
        <v>739</v>
      </c>
      <c r="D5" s="201">
        <f>+J33</f>
        <v>0</v>
      </c>
      <c r="E5" s="202"/>
      <c r="F5" s="202"/>
      <c r="G5" s="191"/>
      <c r="H5" s="192"/>
      <c r="I5" s="192"/>
      <c r="J5" s="143"/>
    </row>
    <row r="6" spans="2:11" ht="12.95" customHeight="1" x14ac:dyDescent="0.25">
      <c r="I6" s="7"/>
      <c r="J6" s="8"/>
    </row>
    <row r="7" spans="2:11" s="9" customFormat="1" ht="39" customHeight="1" x14ac:dyDescent="0.2">
      <c r="B7" s="112" t="s">
        <v>1</v>
      </c>
      <c r="C7" s="193" t="s">
        <v>2</v>
      </c>
      <c r="D7" s="193"/>
      <c r="E7" s="193"/>
      <c r="F7" s="193"/>
      <c r="G7" s="144" t="s">
        <v>774</v>
      </c>
      <c r="H7" s="144" t="s">
        <v>738</v>
      </c>
      <c r="I7" s="113" t="s">
        <v>3</v>
      </c>
      <c r="J7" s="112" t="s">
        <v>751</v>
      </c>
    </row>
    <row r="8" spans="2:11" s="9" customFormat="1" ht="13.9" customHeight="1" x14ac:dyDescent="0.2">
      <c r="B8" s="187" t="s">
        <v>7</v>
      </c>
      <c r="C8" s="188"/>
      <c r="D8" s="188"/>
      <c r="E8" s="188"/>
      <c r="F8" s="188"/>
      <c r="G8" s="110"/>
      <c r="H8" s="110"/>
      <c r="I8" s="110"/>
      <c r="J8" s="110"/>
    </row>
    <row r="9" spans="2:11" x14ac:dyDescent="0.25">
      <c r="B9" s="10"/>
      <c r="C9" s="181"/>
      <c r="D9" s="181"/>
      <c r="E9" s="181"/>
      <c r="F9" s="181"/>
      <c r="G9" s="140"/>
      <c r="H9" s="11"/>
      <c r="I9" s="12"/>
      <c r="J9" s="12"/>
      <c r="K9" s="11" t="s">
        <v>737</v>
      </c>
    </row>
    <row r="10" spans="2:11" x14ac:dyDescent="0.25">
      <c r="B10" s="109"/>
      <c r="C10" s="181"/>
      <c r="D10" s="181"/>
      <c r="E10" s="181"/>
      <c r="F10" s="181"/>
      <c r="G10" s="140"/>
      <c r="H10" s="11"/>
      <c r="I10" s="12"/>
      <c r="J10" s="12"/>
      <c r="K10" s="11"/>
    </row>
    <row r="11" spans="2:11" x14ac:dyDescent="0.25">
      <c r="B11" s="178" t="s">
        <v>8</v>
      </c>
      <c r="C11" s="179"/>
      <c r="D11" s="179"/>
      <c r="E11" s="179"/>
      <c r="F11" s="180"/>
      <c r="G11" s="140"/>
      <c r="H11" s="11"/>
      <c r="I11" s="12"/>
      <c r="J11" s="12"/>
      <c r="K11" s="11"/>
    </row>
    <row r="12" spans="2:11" x14ac:dyDescent="0.25">
      <c r="B12" s="10"/>
      <c r="C12" s="181"/>
      <c r="D12" s="181"/>
      <c r="E12" s="181"/>
      <c r="F12" s="181"/>
      <c r="G12" s="140"/>
      <c r="H12" s="11"/>
      <c r="I12" s="12"/>
      <c r="J12" s="12"/>
      <c r="K12" s="11" t="s">
        <v>736</v>
      </c>
    </row>
    <row r="13" spans="2:11" x14ac:dyDescent="0.25">
      <c r="B13" s="10"/>
      <c r="C13" s="181"/>
      <c r="D13" s="181"/>
      <c r="E13" s="181"/>
      <c r="F13" s="181"/>
      <c r="G13" s="140"/>
      <c r="H13" s="11"/>
      <c r="I13" s="12"/>
      <c r="J13" s="12"/>
      <c r="K13" s="11" t="s">
        <v>735</v>
      </c>
    </row>
    <row r="14" spans="2:11" x14ac:dyDescent="0.25">
      <c r="B14" s="178" t="s">
        <v>9</v>
      </c>
      <c r="C14" s="179"/>
      <c r="D14" s="179"/>
      <c r="E14" s="179"/>
      <c r="F14" s="180"/>
      <c r="G14" s="140"/>
      <c r="H14" s="11"/>
      <c r="I14" s="12"/>
      <c r="J14" s="12"/>
      <c r="K14" s="11"/>
    </row>
    <row r="15" spans="2:11" x14ac:dyDescent="0.25">
      <c r="B15" s="10"/>
      <c r="C15" s="181"/>
      <c r="D15" s="181"/>
      <c r="E15" s="181"/>
      <c r="F15" s="181"/>
      <c r="G15" s="140"/>
      <c r="H15" s="11"/>
      <c r="I15" s="12"/>
      <c r="J15" s="12"/>
      <c r="K15" s="11"/>
    </row>
    <row r="16" spans="2:11" x14ac:dyDescent="0.25">
      <c r="B16" s="10"/>
      <c r="C16" s="181"/>
      <c r="D16" s="181"/>
      <c r="E16" s="181"/>
      <c r="F16" s="181"/>
      <c r="G16" s="140"/>
      <c r="H16" s="11"/>
      <c r="I16" s="12"/>
      <c r="J16" s="12"/>
      <c r="K16" s="11" t="s">
        <v>734</v>
      </c>
    </row>
    <row r="17" spans="2:11" hidden="1" x14ac:dyDescent="0.25">
      <c r="B17" s="178"/>
      <c r="C17" s="179"/>
      <c r="D17" s="179"/>
      <c r="E17" s="179"/>
      <c r="F17" s="180"/>
      <c r="G17" s="140"/>
      <c r="H17" s="11"/>
      <c r="I17" s="12" t="e">
        <f>VLOOKUP($B17,'[1]CENIK KOMPONENT'!$A:$J,9,FALSE)</f>
        <v>#N/A</v>
      </c>
      <c r="J17" s="12"/>
      <c r="K17" s="11"/>
    </row>
    <row r="18" spans="2:11" hidden="1" x14ac:dyDescent="0.25">
      <c r="B18" s="10" t="s">
        <v>746</v>
      </c>
      <c r="C18" s="182"/>
      <c r="D18" s="183"/>
      <c r="E18" s="183"/>
      <c r="F18" s="184"/>
      <c r="G18" s="140"/>
      <c r="H18" s="11"/>
      <c r="I18" s="12" t="e">
        <f>VLOOKUP($B18,'[1]CENIK KOMPONENT'!$A:$J,9,FALSE)</f>
        <v>#N/A</v>
      </c>
      <c r="J18" s="12"/>
      <c r="K18" s="11" t="s">
        <v>733</v>
      </c>
    </row>
    <row r="19" spans="2:11" x14ac:dyDescent="0.25">
      <c r="B19" s="178" t="s">
        <v>10</v>
      </c>
      <c r="C19" s="179"/>
      <c r="D19" s="179"/>
      <c r="E19" s="179"/>
      <c r="F19" s="180"/>
      <c r="G19" s="140"/>
      <c r="H19" s="11"/>
      <c r="I19" s="12"/>
      <c r="J19" s="12"/>
      <c r="K19" s="11"/>
    </row>
    <row r="20" spans="2:11" x14ac:dyDescent="0.25">
      <c r="B20" s="10"/>
      <c r="C20" s="181"/>
      <c r="D20" s="181"/>
      <c r="E20" s="181"/>
      <c r="F20" s="181"/>
      <c r="G20" s="140"/>
      <c r="H20" s="11"/>
      <c r="I20" s="12"/>
      <c r="J20" s="12"/>
      <c r="K20" s="11" t="s">
        <v>732</v>
      </c>
    </row>
    <row r="21" spans="2:11" x14ac:dyDescent="0.25">
      <c r="B21" s="178" t="s">
        <v>5</v>
      </c>
      <c r="C21" s="179"/>
      <c r="D21" s="179"/>
      <c r="E21" s="179"/>
      <c r="F21" s="180"/>
      <c r="G21" s="140"/>
      <c r="H21" s="11"/>
      <c r="I21" s="12"/>
      <c r="J21" s="12"/>
      <c r="K21" s="11"/>
    </row>
    <row r="22" spans="2:11" x14ac:dyDescent="0.25">
      <c r="B22" s="10"/>
      <c r="C22" s="181"/>
      <c r="D22" s="181"/>
      <c r="E22" s="181"/>
      <c r="F22" s="181"/>
      <c r="G22" s="140"/>
      <c r="H22" s="11"/>
      <c r="I22" s="12"/>
      <c r="J22" s="12"/>
      <c r="K22" s="11" t="s">
        <v>731</v>
      </c>
    </row>
    <row r="23" spans="2:11" x14ac:dyDescent="0.25">
      <c r="B23" s="178" t="s">
        <v>13</v>
      </c>
      <c r="C23" s="179"/>
      <c r="D23" s="179"/>
      <c r="E23" s="179"/>
      <c r="F23" s="180"/>
      <c r="G23" s="140"/>
      <c r="H23" s="11"/>
      <c r="I23" s="12"/>
      <c r="J23" s="12"/>
      <c r="K23" s="11"/>
    </row>
    <row r="24" spans="2:11" x14ac:dyDescent="0.25">
      <c r="B24" s="10"/>
      <c r="C24" s="181"/>
      <c r="D24" s="181"/>
      <c r="E24" s="181"/>
      <c r="F24" s="181"/>
      <c r="G24" s="140"/>
      <c r="H24" s="11"/>
      <c r="I24" s="12"/>
      <c r="J24" s="12"/>
      <c r="K24" s="11" t="s">
        <v>730</v>
      </c>
    </row>
    <row r="25" spans="2:11" x14ac:dyDescent="0.25">
      <c r="B25" s="178" t="s">
        <v>12</v>
      </c>
      <c r="C25" s="179"/>
      <c r="D25" s="179"/>
      <c r="E25" s="179"/>
      <c r="F25" s="180"/>
      <c r="G25" s="140"/>
      <c r="H25" s="11"/>
      <c r="I25" s="12"/>
      <c r="J25" s="12"/>
      <c r="K25" s="11"/>
    </row>
    <row r="26" spans="2:11" ht="15.75" thickBot="1" x14ac:dyDescent="0.3">
      <c r="B26" s="135"/>
      <c r="C26" s="203"/>
      <c r="D26" s="203"/>
      <c r="E26" s="203"/>
      <c r="F26" s="203"/>
      <c r="G26" s="148"/>
      <c r="H26" s="67"/>
      <c r="I26" s="134"/>
      <c r="J26" s="134"/>
      <c r="K26" s="11" t="s">
        <v>729</v>
      </c>
    </row>
    <row r="27" spans="2:11" hidden="1" x14ac:dyDescent="0.25">
      <c r="B27" s="133" t="s">
        <v>4</v>
      </c>
      <c r="C27" s="204"/>
      <c r="D27" s="205"/>
      <c r="E27" s="205"/>
      <c r="F27" s="206"/>
      <c r="G27" s="132"/>
      <c r="H27" s="131"/>
      <c r="I27" s="130"/>
      <c r="J27" s="130"/>
    </row>
    <row r="28" spans="2:11" hidden="1" x14ac:dyDescent="0.25">
      <c r="B28" s="10" t="s">
        <v>4</v>
      </c>
      <c r="C28" s="182"/>
      <c r="D28" s="183"/>
      <c r="E28" s="183"/>
      <c r="F28" s="184"/>
      <c r="G28" s="140"/>
      <c r="H28" s="11"/>
      <c r="I28" s="12"/>
      <c r="J28" s="12"/>
    </row>
    <row r="29" spans="2:11" hidden="1" x14ac:dyDescent="0.25">
      <c r="B29" s="10" t="s">
        <v>4</v>
      </c>
      <c r="C29" s="182"/>
      <c r="D29" s="183"/>
      <c r="E29" s="183"/>
      <c r="F29" s="184"/>
      <c r="G29" s="140"/>
      <c r="H29" s="11"/>
      <c r="I29" s="12"/>
      <c r="J29" s="12"/>
    </row>
    <row r="30" spans="2:11" hidden="1" x14ac:dyDescent="0.25">
      <c r="B30" s="10" t="s">
        <v>4</v>
      </c>
      <c r="C30" s="182"/>
      <c r="D30" s="183"/>
      <c r="E30" s="183"/>
      <c r="F30" s="184"/>
      <c r="G30" s="140"/>
      <c r="H30" s="11"/>
      <c r="I30" s="12"/>
      <c r="J30" s="12"/>
    </row>
    <row r="31" spans="2:11" hidden="1" x14ac:dyDescent="0.25">
      <c r="B31" s="10" t="s">
        <v>4</v>
      </c>
      <c r="C31" s="182"/>
      <c r="D31" s="183"/>
      <c r="E31" s="183"/>
      <c r="F31" s="184"/>
      <c r="G31" s="140"/>
      <c r="H31" s="11"/>
      <c r="I31" s="12"/>
      <c r="J31" s="12"/>
    </row>
    <row r="32" spans="2:11" x14ac:dyDescent="0.25">
      <c r="I32" s="13"/>
      <c r="J32" s="13"/>
    </row>
    <row r="33" spans="7:14" ht="15.75" x14ac:dyDescent="0.25">
      <c r="G33" s="176" t="s">
        <v>728</v>
      </c>
      <c r="H33" s="176"/>
      <c r="I33" s="176"/>
      <c r="J33" s="14">
        <f>SUM(J9:J32)</f>
        <v>0</v>
      </c>
      <c r="L33" s="176" t="s">
        <v>726</v>
      </c>
      <c r="M33" s="176"/>
      <c r="N33" s="176"/>
    </row>
    <row r="34" spans="7:14" x14ac:dyDescent="0.25">
      <c r="G34" s="177" t="s">
        <v>727</v>
      </c>
      <c r="H34" s="177"/>
      <c r="I34" s="177"/>
      <c r="J34" s="13">
        <f>J33/109.5*9.5</f>
        <v>0</v>
      </c>
      <c r="L34" t="s">
        <v>726</v>
      </c>
    </row>
    <row r="35" spans="7:14" ht="7.5" customHeight="1" x14ac:dyDescent="0.25"/>
    <row r="36" spans="7:14" ht="7.5" customHeight="1" x14ac:dyDescent="0.25"/>
  </sheetData>
  <sheetProtection selectLockedCells="1" selectUnlockedCells="1"/>
  <mergeCells count="32">
    <mergeCell ref="L33:N33"/>
    <mergeCell ref="C16:F16"/>
    <mergeCell ref="B17:F17"/>
    <mergeCell ref="B21:F21"/>
    <mergeCell ref="C22:F22"/>
    <mergeCell ref="B23:F23"/>
    <mergeCell ref="C18:F18"/>
    <mergeCell ref="B19:F19"/>
    <mergeCell ref="C20:F20"/>
    <mergeCell ref="C24:F24"/>
    <mergeCell ref="G33:I33"/>
    <mergeCell ref="G34:I34"/>
    <mergeCell ref="C27:F27"/>
    <mergeCell ref="C28:F28"/>
    <mergeCell ref="C29:F29"/>
    <mergeCell ref="C30:F30"/>
    <mergeCell ref="C31:F31"/>
    <mergeCell ref="B8:F8"/>
    <mergeCell ref="C9:F9"/>
    <mergeCell ref="C10:F10"/>
    <mergeCell ref="B25:F25"/>
    <mergeCell ref="C26:F26"/>
    <mergeCell ref="B11:F11"/>
    <mergeCell ref="C12:F12"/>
    <mergeCell ref="C13:F13"/>
    <mergeCell ref="C15:F15"/>
    <mergeCell ref="B14:F14"/>
    <mergeCell ref="D3:J3"/>
    <mergeCell ref="D4:F4"/>
    <mergeCell ref="D5:F5"/>
    <mergeCell ref="G5:I5"/>
    <mergeCell ref="C7:F7"/>
  </mergeCells>
  <pageMargins left="1.1023622047244095" right="0.70866141732283472" top="0.74803149606299213" bottom="0.7480314960629921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DC294-2564-4BA5-B18B-9D3EF8C7C3B8}">
  <sheetPr>
    <tabColor theme="4"/>
  </sheetPr>
  <dimension ref="A1:F64"/>
  <sheetViews>
    <sheetView tabSelected="1" workbookViewId="0">
      <selection activeCell="F14" sqref="F14"/>
    </sheetView>
  </sheetViews>
  <sheetFormatPr defaultRowHeight="15" x14ac:dyDescent="0.25"/>
  <cols>
    <col min="1" max="1" width="6.5703125" bestFit="1" customWidth="1"/>
    <col min="2" max="2" width="10" bestFit="1" customWidth="1"/>
    <col min="3" max="3" width="69.7109375" bestFit="1" customWidth="1"/>
    <col min="4" max="4" width="18.42578125" bestFit="1" customWidth="1"/>
  </cols>
  <sheetData>
    <row r="1" spans="1:6" x14ac:dyDescent="0.25">
      <c r="A1" s="173" t="s">
        <v>799</v>
      </c>
      <c r="B1" s="173"/>
      <c r="C1" s="173"/>
    </row>
    <row r="3" spans="1:6" x14ac:dyDescent="0.25">
      <c r="A3" s="151" t="s">
        <v>795</v>
      </c>
    </row>
    <row r="4" spans="1:6" x14ac:dyDescent="0.25">
      <c r="A4" s="172" t="s">
        <v>796</v>
      </c>
      <c r="B4" s="172"/>
      <c r="C4" s="172"/>
      <c r="D4" s="172"/>
      <c r="E4" s="172"/>
      <c r="F4" s="172"/>
    </row>
    <row r="5" spans="1:6" x14ac:dyDescent="0.25">
      <c r="A5" s="151"/>
      <c r="B5" s="151"/>
      <c r="C5" s="151"/>
      <c r="D5" s="151"/>
      <c r="E5" s="151"/>
      <c r="F5" s="151"/>
    </row>
    <row r="6" spans="1:6" x14ac:dyDescent="0.25">
      <c r="A6" s="172" t="s">
        <v>803</v>
      </c>
      <c r="B6" s="172"/>
      <c r="C6" s="172"/>
      <c r="D6" s="172"/>
      <c r="E6" s="151"/>
      <c r="F6" s="151"/>
    </row>
    <row r="7" spans="1:6" ht="15.75" thickBot="1" x14ac:dyDescent="0.3"/>
    <row r="8" spans="1:6" ht="15.75" thickBot="1" x14ac:dyDescent="0.3">
      <c r="A8" s="58" t="s">
        <v>347</v>
      </c>
      <c r="B8" s="59" t="s">
        <v>348</v>
      </c>
      <c r="C8" s="59" t="s">
        <v>349</v>
      </c>
      <c r="D8" s="60" t="s">
        <v>749</v>
      </c>
    </row>
    <row r="9" spans="1:6" x14ac:dyDescent="0.25">
      <c r="A9" s="61">
        <v>1</v>
      </c>
      <c r="B9" s="62" t="s">
        <v>350</v>
      </c>
      <c r="C9" s="62" t="s">
        <v>351</v>
      </c>
      <c r="D9" s="63"/>
    </row>
    <row r="10" spans="1:6" x14ac:dyDescent="0.25">
      <c r="A10" s="64">
        <v>2</v>
      </c>
      <c r="B10" s="11" t="s">
        <v>352</v>
      </c>
      <c r="C10" s="11" t="s">
        <v>353</v>
      </c>
      <c r="D10" s="65"/>
    </row>
    <row r="11" spans="1:6" x14ac:dyDescent="0.25">
      <c r="A11" s="64">
        <v>3</v>
      </c>
      <c r="B11" s="11" t="s">
        <v>354</v>
      </c>
      <c r="C11" s="11" t="s">
        <v>355</v>
      </c>
      <c r="D11" s="65"/>
    </row>
    <row r="12" spans="1:6" x14ac:dyDescent="0.25">
      <c r="A12" s="64">
        <v>4</v>
      </c>
      <c r="B12" s="11" t="s">
        <v>356</v>
      </c>
      <c r="C12" s="11" t="s">
        <v>357</v>
      </c>
      <c r="D12" s="65"/>
    </row>
    <row r="13" spans="1:6" x14ac:dyDescent="0.25">
      <c r="A13" s="64">
        <v>5</v>
      </c>
      <c r="B13" s="11" t="s">
        <v>358</v>
      </c>
      <c r="C13" s="11" t="s">
        <v>359</v>
      </c>
      <c r="D13" s="65"/>
    </row>
    <row r="14" spans="1:6" x14ac:dyDescent="0.25">
      <c r="A14" s="64">
        <v>6</v>
      </c>
      <c r="B14" s="11" t="s">
        <v>360</v>
      </c>
      <c r="C14" s="11" t="s">
        <v>361</v>
      </c>
      <c r="D14" s="65"/>
    </row>
    <row r="15" spans="1:6" x14ac:dyDescent="0.25">
      <c r="A15" s="64">
        <v>7</v>
      </c>
      <c r="B15" s="11" t="s">
        <v>362</v>
      </c>
      <c r="C15" s="11" t="s">
        <v>363</v>
      </c>
      <c r="D15" s="65"/>
    </row>
    <row r="16" spans="1:6" x14ac:dyDescent="0.25">
      <c r="A16" s="64">
        <v>8</v>
      </c>
      <c r="B16" s="11" t="s">
        <v>364</v>
      </c>
      <c r="C16" s="11" t="s">
        <v>365</v>
      </c>
      <c r="D16" s="65"/>
    </row>
    <row r="17" spans="1:4" x14ac:dyDescent="0.25">
      <c r="A17" s="64">
        <v>9</v>
      </c>
      <c r="B17" s="11" t="s">
        <v>366</v>
      </c>
      <c r="C17" s="11" t="s">
        <v>367</v>
      </c>
      <c r="D17" s="65"/>
    </row>
    <row r="18" spans="1:4" x14ac:dyDescent="0.25">
      <c r="A18" s="64">
        <v>10</v>
      </c>
      <c r="B18" s="11" t="s">
        <v>368</v>
      </c>
      <c r="C18" s="11" t="s">
        <v>369</v>
      </c>
      <c r="D18" s="65"/>
    </row>
    <row r="19" spans="1:4" x14ac:dyDescent="0.25">
      <c r="A19" s="64">
        <v>11</v>
      </c>
      <c r="B19" s="11" t="s">
        <v>370</v>
      </c>
      <c r="C19" s="11" t="s">
        <v>371</v>
      </c>
      <c r="D19" s="65"/>
    </row>
    <row r="20" spans="1:4" x14ac:dyDescent="0.25">
      <c r="A20" s="64">
        <v>12</v>
      </c>
      <c r="B20" s="11" t="s">
        <v>372</v>
      </c>
      <c r="C20" s="11" t="s">
        <v>373</v>
      </c>
      <c r="D20" s="65"/>
    </row>
    <row r="21" spans="1:4" x14ac:dyDescent="0.25">
      <c r="A21" s="64">
        <v>13</v>
      </c>
      <c r="B21" s="11" t="s">
        <v>374</v>
      </c>
      <c r="C21" s="11" t="s">
        <v>375</v>
      </c>
      <c r="D21" s="65"/>
    </row>
    <row r="22" spans="1:4" x14ac:dyDescent="0.25">
      <c r="A22" s="64">
        <v>14</v>
      </c>
      <c r="B22" s="11" t="s">
        <v>376</v>
      </c>
      <c r="C22" s="11" t="s">
        <v>377</v>
      </c>
      <c r="D22" s="65"/>
    </row>
    <row r="23" spans="1:4" x14ac:dyDescent="0.25">
      <c r="A23" s="64">
        <v>15</v>
      </c>
      <c r="B23" s="11" t="s">
        <v>378</v>
      </c>
      <c r="C23" s="11" t="s">
        <v>379</v>
      </c>
      <c r="D23" s="65"/>
    </row>
    <row r="24" spans="1:4" x14ac:dyDescent="0.25">
      <c r="A24" s="64">
        <v>16</v>
      </c>
      <c r="B24" s="11" t="s">
        <v>380</v>
      </c>
      <c r="C24" s="11" t="s">
        <v>381</v>
      </c>
      <c r="D24" s="65"/>
    </row>
    <row r="25" spans="1:4" x14ac:dyDescent="0.25">
      <c r="A25" s="64">
        <v>17</v>
      </c>
      <c r="B25" s="11" t="s">
        <v>382</v>
      </c>
      <c r="C25" s="11" t="s">
        <v>383</v>
      </c>
      <c r="D25" s="65"/>
    </row>
    <row r="26" spans="1:4" x14ac:dyDescent="0.25">
      <c r="A26" s="64">
        <v>18</v>
      </c>
      <c r="B26" s="11" t="s">
        <v>384</v>
      </c>
      <c r="C26" s="11" t="s">
        <v>385</v>
      </c>
      <c r="D26" s="65"/>
    </row>
    <row r="27" spans="1:4" x14ac:dyDescent="0.25">
      <c r="A27" s="64">
        <v>19</v>
      </c>
      <c r="B27" s="11" t="s">
        <v>386</v>
      </c>
      <c r="C27" s="11" t="s">
        <v>387</v>
      </c>
      <c r="D27" s="65"/>
    </row>
    <row r="28" spans="1:4" x14ac:dyDescent="0.25">
      <c r="A28" s="64">
        <v>20</v>
      </c>
      <c r="B28" s="11" t="s">
        <v>388</v>
      </c>
      <c r="C28" s="11" t="s">
        <v>389</v>
      </c>
      <c r="D28" s="65"/>
    </row>
    <row r="29" spans="1:4" x14ac:dyDescent="0.25">
      <c r="A29" s="64">
        <v>21</v>
      </c>
      <c r="B29" s="11" t="s">
        <v>390</v>
      </c>
      <c r="C29" s="11" t="s">
        <v>391</v>
      </c>
      <c r="D29" s="65"/>
    </row>
    <row r="30" spans="1:4" x14ac:dyDescent="0.25">
      <c r="A30" s="64">
        <v>22</v>
      </c>
      <c r="B30" s="11" t="s">
        <v>392</v>
      </c>
      <c r="C30" s="11" t="s">
        <v>393</v>
      </c>
      <c r="D30" s="65"/>
    </row>
    <row r="31" spans="1:4" x14ac:dyDescent="0.25">
      <c r="A31" s="64">
        <v>23</v>
      </c>
      <c r="B31" s="11" t="s">
        <v>394</v>
      </c>
      <c r="C31" s="11" t="s">
        <v>395</v>
      </c>
      <c r="D31" s="65"/>
    </row>
    <row r="32" spans="1:4" x14ac:dyDescent="0.25">
      <c r="A32" s="64">
        <v>24</v>
      </c>
      <c r="B32" s="11" t="s">
        <v>396</v>
      </c>
      <c r="C32" s="11" t="s">
        <v>397</v>
      </c>
      <c r="D32" s="65"/>
    </row>
    <row r="33" spans="1:4" x14ac:dyDescent="0.25">
      <c r="A33" s="64">
        <v>25</v>
      </c>
      <c r="B33" s="11" t="s">
        <v>398</v>
      </c>
      <c r="C33" s="11" t="s">
        <v>399</v>
      </c>
      <c r="D33" s="65"/>
    </row>
    <row r="34" spans="1:4" x14ac:dyDescent="0.25">
      <c r="A34" s="64">
        <v>26</v>
      </c>
      <c r="B34" s="11" t="s">
        <v>400</v>
      </c>
      <c r="C34" s="11" t="s">
        <v>401</v>
      </c>
      <c r="D34" s="65"/>
    </row>
    <row r="35" spans="1:4" x14ac:dyDescent="0.25">
      <c r="A35" s="64">
        <v>27</v>
      </c>
      <c r="B35" s="11" t="s">
        <v>402</v>
      </c>
      <c r="C35" s="11" t="s">
        <v>403</v>
      </c>
      <c r="D35" s="65"/>
    </row>
    <row r="36" spans="1:4" x14ac:dyDescent="0.25">
      <c r="A36" s="64">
        <v>28</v>
      </c>
      <c r="B36" s="11" t="s">
        <v>404</v>
      </c>
      <c r="C36" s="11" t="s">
        <v>405</v>
      </c>
      <c r="D36" s="65"/>
    </row>
    <row r="37" spans="1:4" x14ac:dyDescent="0.25">
      <c r="A37" s="64">
        <v>29</v>
      </c>
      <c r="B37" s="11" t="s">
        <v>406</v>
      </c>
      <c r="C37" s="11" t="s">
        <v>407</v>
      </c>
      <c r="D37" s="65"/>
    </row>
    <row r="38" spans="1:4" x14ac:dyDescent="0.25">
      <c r="A38" s="64">
        <v>30</v>
      </c>
      <c r="B38" s="11" t="s">
        <v>408</v>
      </c>
      <c r="C38" s="11" t="s">
        <v>409</v>
      </c>
      <c r="D38" s="65"/>
    </row>
    <row r="39" spans="1:4" x14ac:dyDescent="0.25">
      <c r="A39" s="64">
        <v>31</v>
      </c>
      <c r="B39" s="11" t="s">
        <v>410</v>
      </c>
      <c r="C39" s="11" t="s">
        <v>411</v>
      </c>
      <c r="D39" s="65"/>
    </row>
    <row r="40" spans="1:4" x14ac:dyDescent="0.25">
      <c r="A40" s="64">
        <v>32</v>
      </c>
      <c r="B40" s="11" t="s">
        <v>410</v>
      </c>
      <c r="C40" s="11" t="s">
        <v>412</v>
      </c>
      <c r="D40" s="65"/>
    </row>
    <row r="41" spans="1:4" x14ac:dyDescent="0.25">
      <c r="A41" s="64">
        <v>33</v>
      </c>
      <c r="B41" s="11" t="s">
        <v>410</v>
      </c>
      <c r="C41" s="11" t="s">
        <v>413</v>
      </c>
      <c r="D41" s="65"/>
    </row>
    <row r="42" spans="1:4" x14ac:dyDescent="0.25">
      <c r="A42" s="64">
        <v>34</v>
      </c>
      <c r="B42" s="11" t="s">
        <v>410</v>
      </c>
      <c r="C42" s="11" t="s">
        <v>414</v>
      </c>
      <c r="D42" s="65"/>
    </row>
    <row r="43" spans="1:4" x14ac:dyDescent="0.25">
      <c r="A43" s="64">
        <v>35</v>
      </c>
      <c r="B43" s="11" t="s">
        <v>415</v>
      </c>
      <c r="C43" s="11" t="s">
        <v>416</v>
      </c>
      <c r="D43" s="65"/>
    </row>
    <row r="44" spans="1:4" x14ac:dyDescent="0.25">
      <c r="A44" s="64">
        <v>36</v>
      </c>
      <c r="B44" s="11" t="s">
        <v>417</v>
      </c>
      <c r="C44" s="11" t="s">
        <v>418</v>
      </c>
      <c r="D44" s="65"/>
    </row>
    <row r="45" spans="1:4" x14ac:dyDescent="0.25">
      <c r="A45" s="64">
        <v>37</v>
      </c>
      <c r="B45" s="11" t="s">
        <v>419</v>
      </c>
      <c r="C45" s="11" t="s">
        <v>420</v>
      </c>
      <c r="D45" s="65"/>
    </row>
    <row r="46" spans="1:4" x14ac:dyDescent="0.25">
      <c r="A46" s="64">
        <v>38</v>
      </c>
      <c r="B46" s="11" t="s">
        <v>421</v>
      </c>
      <c r="C46" s="11" t="s">
        <v>422</v>
      </c>
      <c r="D46" s="65"/>
    </row>
    <row r="47" spans="1:4" x14ac:dyDescent="0.25">
      <c r="A47" s="64">
        <v>39</v>
      </c>
      <c r="B47" s="11" t="s">
        <v>423</v>
      </c>
      <c r="C47" s="11" t="s">
        <v>424</v>
      </c>
      <c r="D47" s="65"/>
    </row>
    <row r="48" spans="1:4" x14ac:dyDescent="0.25">
      <c r="A48" s="64">
        <v>40</v>
      </c>
      <c r="B48" s="11" t="s">
        <v>425</v>
      </c>
      <c r="C48" s="11" t="s">
        <v>426</v>
      </c>
      <c r="D48" s="65"/>
    </row>
    <row r="49" spans="1:4" x14ac:dyDescent="0.25">
      <c r="A49" s="64">
        <v>41</v>
      </c>
      <c r="B49" s="11" t="s">
        <v>427</v>
      </c>
      <c r="C49" s="11" t="s">
        <v>428</v>
      </c>
      <c r="D49" s="65"/>
    </row>
    <row r="50" spans="1:4" x14ac:dyDescent="0.25">
      <c r="A50" s="64">
        <v>42</v>
      </c>
      <c r="B50" s="11" t="s">
        <v>427</v>
      </c>
      <c r="C50" s="11" t="s">
        <v>429</v>
      </c>
      <c r="D50" s="65"/>
    </row>
    <row r="51" spans="1:4" x14ac:dyDescent="0.25">
      <c r="A51" s="64">
        <v>43</v>
      </c>
      <c r="B51" s="11" t="s">
        <v>427</v>
      </c>
      <c r="C51" s="11" t="s">
        <v>430</v>
      </c>
      <c r="D51" s="65"/>
    </row>
    <row r="52" spans="1:4" x14ac:dyDescent="0.25">
      <c r="A52" s="64">
        <v>44</v>
      </c>
      <c r="B52" s="11" t="s">
        <v>427</v>
      </c>
      <c r="C52" s="11" t="s">
        <v>431</v>
      </c>
      <c r="D52" s="65"/>
    </row>
    <row r="53" spans="1:4" x14ac:dyDescent="0.25">
      <c r="A53" s="64">
        <v>45</v>
      </c>
      <c r="B53" s="11" t="s">
        <v>432</v>
      </c>
      <c r="C53" s="11" t="s">
        <v>433</v>
      </c>
      <c r="D53" s="65"/>
    </row>
    <row r="54" spans="1:4" x14ac:dyDescent="0.25">
      <c r="A54" s="64">
        <v>46</v>
      </c>
      <c r="B54" s="11" t="s">
        <v>432</v>
      </c>
      <c r="C54" s="11" t="s">
        <v>434</v>
      </c>
      <c r="D54" s="65"/>
    </row>
    <row r="55" spans="1:4" x14ac:dyDescent="0.25">
      <c r="A55" s="64">
        <v>47</v>
      </c>
      <c r="B55" s="11" t="s">
        <v>432</v>
      </c>
      <c r="C55" s="11" t="s">
        <v>435</v>
      </c>
      <c r="D55" s="65"/>
    </row>
    <row r="56" spans="1:4" x14ac:dyDescent="0.25">
      <c r="A56" s="64">
        <v>48</v>
      </c>
      <c r="B56" s="11" t="s">
        <v>432</v>
      </c>
      <c r="C56" s="11" t="s">
        <v>436</v>
      </c>
      <c r="D56" s="65"/>
    </row>
    <row r="57" spans="1:4" x14ac:dyDescent="0.25">
      <c r="A57" s="64">
        <v>49</v>
      </c>
      <c r="B57" s="11" t="s">
        <v>437</v>
      </c>
      <c r="C57" s="11" t="s">
        <v>438</v>
      </c>
      <c r="D57" s="65"/>
    </row>
    <row r="58" spans="1:4" x14ac:dyDescent="0.25">
      <c r="A58" s="64">
        <v>50</v>
      </c>
      <c r="B58" s="11" t="s">
        <v>437</v>
      </c>
      <c r="C58" s="11" t="s">
        <v>439</v>
      </c>
      <c r="D58" s="65"/>
    </row>
    <row r="59" spans="1:4" x14ac:dyDescent="0.25">
      <c r="A59" s="64">
        <v>51</v>
      </c>
      <c r="B59" s="11" t="s">
        <v>437</v>
      </c>
      <c r="C59" s="11" t="s">
        <v>440</v>
      </c>
      <c r="D59" s="65"/>
    </row>
    <row r="60" spans="1:4" x14ac:dyDescent="0.25">
      <c r="A60" s="64">
        <v>52</v>
      </c>
      <c r="B60" s="11" t="s">
        <v>437</v>
      </c>
      <c r="C60" s="11" t="s">
        <v>441</v>
      </c>
      <c r="D60" s="65"/>
    </row>
    <row r="61" spans="1:4" x14ac:dyDescent="0.25">
      <c r="A61" s="64">
        <v>53</v>
      </c>
      <c r="B61" s="11" t="s">
        <v>442</v>
      </c>
      <c r="C61" s="11" t="s">
        <v>443</v>
      </c>
      <c r="D61" s="65"/>
    </row>
    <row r="62" spans="1:4" x14ac:dyDescent="0.25">
      <c r="A62" s="64">
        <v>54</v>
      </c>
      <c r="B62" s="11" t="s">
        <v>442</v>
      </c>
      <c r="C62" s="11" t="s">
        <v>444</v>
      </c>
      <c r="D62" s="65"/>
    </row>
    <row r="63" spans="1:4" x14ac:dyDescent="0.25">
      <c r="A63" s="64">
        <v>55</v>
      </c>
      <c r="B63" s="11" t="s">
        <v>442</v>
      </c>
      <c r="C63" s="11" t="s">
        <v>445</v>
      </c>
      <c r="D63" s="65"/>
    </row>
    <row r="64" spans="1:4" ht="15.75" thickBot="1" x14ac:dyDescent="0.3">
      <c r="A64" s="66">
        <v>56</v>
      </c>
      <c r="B64" s="67" t="s">
        <v>442</v>
      </c>
      <c r="C64" s="67" t="s">
        <v>446</v>
      </c>
      <c r="D64" s="68"/>
    </row>
  </sheetData>
  <mergeCells count="3">
    <mergeCell ref="A4:F4"/>
    <mergeCell ref="A1:C1"/>
    <mergeCell ref="A6:D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5E749-5114-4DAA-8CB6-B72542DE8FED}">
  <dimension ref="B1:N39"/>
  <sheetViews>
    <sheetView showGridLines="0" zoomScaleNormal="100" workbookViewId="0">
      <selection activeCell="S17" sqref="S1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1" x14ac:dyDescent="0.25">
      <c r="B1" s="117"/>
      <c r="C1" s="117"/>
    </row>
    <row r="2" spans="2:11" ht="15.75" x14ac:dyDescent="0.25">
      <c r="B2" s="2" t="s">
        <v>0</v>
      </c>
      <c r="D2" s="2" t="s">
        <v>377</v>
      </c>
      <c r="E2" s="3"/>
      <c r="F2" s="3"/>
      <c r="G2" s="3"/>
      <c r="H2" s="3"/>
      <c r="I2" s="4"/>
    </row>
    <row r="3" spans="2:11" ht="15.75" x14ac:dyDescent="0.25">
      <c r="D3" s="185"/>
      <c r="E3" s="185"/>
      <c r="F3" s="185"/>
      <c r="G3" s="185"/>
      <c r="H3" s="185"/>
      <c r="I3" s="185"/>
      <c r="J3" s="185"/>
    </row>
    <row r="4" spans="2:11" ht="18.600000000000001" customHeight="1" x14ac:dyDescent="0.35">
      <c r="B4" s="5"/>
      <c r="C4" s="5"/>
      <c r="D4" s="186" t="s">
        <v>376</v>
      </c>
      <c r="E4" s="176"/>
      <c r="F4" s="176"/>
      <c r="G4" s="141" t="s">
        <v>740</v>
      </c>
    </row>
    <row r="5" spans="2:11" hidden="1" x14ac:dyDescent="0.25">
      <c r="B5" s="6"/>
      <c r="C5" s="114" t="s">
        <v>739</v>
      </c>
      <c r="D5" s="200">
        <f>+J36</f>
        <v>0</v>
      </c>
      <c r="E5" s="177"/>
      <c r="F5" s="177"/>
      <c r="G5" s="177"/>
      <c r="H5" s="177"/>
      <c r="I5" s="177"/>
      <c r="J5" s="177"/>
    </row>
    <row r="6" spans="2:11" ht="12.95" customHeight="1" x14ac:dyDescent="0.25">
      <c r="I6" s="7"/>
      <c r="J6" s="8"/>
    </row>
    <row r="7" spans="2:11" s="9" customFormat="1" ht="36.6" customHeight="1" x14ac:dyDescent="0.2">
      <c r="B7" s="112" t="s">
        <v>1</v>
      </c>
      <c r="C7" s="193" t="s">
        <v>2</v>
      </c>
      <c r="D7" s="193"/>
      <c r="E7" s="193"/>
      <c r="F7" s="193"/>
      <c r="G7" s="144" t="s">
        <v>774</v>
      </c>
      <c r="H7" s="144" t="s">
        <v>738</v>
      </c>
      <c r="I7" s="113" t="s">
        <v>3</v>
      </c>
      <c r="J7" s="112" t="s">
        <v>751</v>
      </c>
    </row>
    <row r="8" spans="2:11" s="9" customFormat="1" ht="12.75" x14ac:dyDescent="0.2">
      <c r="B8" s="194" t="s">
        <v>7</v>
      </c>
      <c r="C8" s="195"/>
      <c r="D8" s="195"/>
      <c r="E8" s="195"/>
      <c r="F8" s="196"/>
      <c r="G8" s="120"/>
      <c r="H8" s="118"/>
      <c r="I8" s="119"/>
      <c r="J8" s="118"/>
    </row>
    <row r="9" spans="2:11" x14ac:dyDescent="0.25">
      <c r="B9" s="10"/>
      <c r="C9" s="181"/>
      <c r="D9" s="181"/>
      <c r="E9" s="181"/>
      <c r="F9" s="181"/>
      <c r="G9" s="140"/>
      <c r="H9" s="11"/>
      <c r="I9" s="12"/>
      <c r="J9" s="12"/>
      <c r="K9" s="11" t="s">
        <v>737</v>
      </c>
    </row>
    <row r="10" spans="2:11" x14ac:dyDescent="0.25">
      <c r="B10" s="10"/>
      <c r="C10" s="181"/>
      <c r="D10" s="181"/>
      <c r="E10" s="181"/>
      <c r="F10" s="181"/>
      <c r="G10" s="140"/>
      <c r="H10" s="11"/>
      <c r="I10" s="12"/>
      <c r="J10" s="12"/>
      <c r="K10" s="11"/>
    </row>
    <row r="11" spans="2:11" x14ac:dyDescent="0.25">
      <c r="B11" s="197" t="s">
        <v>8</v>
      </c>
      <c r="C11" s="198"/>
      <c r="D11" s="198"/>
      <c r="E11" s="198"/>
      <c r="F11" s="199"/>
      <c r="G11" s="140"/>
      <c r="H11" s="11"/>
      <c r="I11" s="12"/>
      <c r="J11" s="12"/>
      <c r="K11" s="11"/>
    </row>
    <row r="12" spans="2:11" x14ac:dyDescent="0.25">
      <c r="B12" s="10"/>
      <c r="C12" s="181"/>
      <c r="D12" s="181"/>
      <c r="E12" s="181"/>
      <c r="F12" s="181"/>
      <c r="G12" s="140"/>
      <c r="H12" s="11"/>
      <c r="I12" s="12"/>
      <c r="J12" s="12"/>
      <c r="K12" s="11" t="s">
        <v>735</v>
      </c>
    </row>
    <row r="13" spans="2:11" x14ac:dyDescent="0.25">
      <c r="B13" s="10"/>
      <c r="C13" s="181"/>
      <c r="D13" s="181"/>
      <c r="E13" s="181"/>
      <c r="F13" s="181"/>
      <c r="G13" s="140"/>
      <c r="H13" s="11"/>
      <c r="I13" s="12"/>
      <c r="J13" s="12"/>
      <c r="K13" s="11" t="s">
        <v>736</v>
      </c>
    </row>
    <row r="14" spans="2:11" x14ac:dyDescent="0.25">
      <c r="B14" s="197" t="s">
        <v>9</v>
      </c>
      <c r="C14" s="198"/>
      <c r="D14" s="198"/>
      <c r="E14" s="198"/>
      <c r="F14" s="199"/>
      <c r="G14" s="140"/>
      <c r="H14" s="11"/>
      <c r="I14" s="12"/>
      <c r="J14" s="12"/>
      <c r="K14" s="11"/>
    </row>
    <row r="15" spans="2:11" x14ac:dyDescent="0.25">
      <c r="B15" s="10"/>
      <c r="C15" s="181"/>
      <c r="D15" s="181"/>
      <c r="E15" s="181"/>
      <c r="F15" s="181"/>
      <c r="G15" s="140"/>
      <c r="H15" s="11"/>
      <c r="I15" s="12"/>
      <c r="J15" s="12"/>
      <c r="K15" s="11"/>
    </row>
    <row r="16" spans="2:11" x14ac:dyDescent="0.25">
      <c r="B16" s="10"/>
      <c r="C16" s="181"/>
      <c r="D16" s="181"/>
      <c r="E16" s="181"/>
      <c r="F16" s="181"/>
      <c r="G16" s="140"/>
      <c r="H16" s="11"/>
      <c r="I16" s="12"/>
      <c r="J16" s="12"/>
      <c r="K16" s="11" t="s">
        <v>734</v>
      </c>
    </row>
    <row r="17" spans="2:11" hidden="1" x14ac:dyDescent="0.25">
      <c r="B17" s="197"/>
      <c r="C17" s="198"/>
      <c r="D17" s="198"/>
      <c r="E17" s="198"/>
      <c r="F17" s="199"/>
      <c r="G17" s="140"/>
      <c r="H17" s="11"/>
      <c r="I17" s="12" t="e">
        <f>VLOOKUP($B17,'[1]CENIK KOMPONENT'!$A:$J,9,FALSE)</f>
        <v>#N/A</v>
      </c>
      <c r="J17" s="12"/>
      <c r="K17" s="11"/>
    </row>
    <row r="18" spans="2:11" hidden="1" x14ac:dyDescent="0.25">
      <c r="B18" s="10"/>
      <c r="C18" s="181"/>
      <c r="D18" s="181"/>
      <c r="E18" s="181"/>
      <c r="F18" s="181"/>
      <c r="G18" s="140"/>
      <c r="H18" s="11"/>
      <c r="I18" s="12" t="e">
        <f>VLOOKUP($B18,'[1]CENIK KOMPONENT'!$A:$J,9,FALSE)</f>
        <v>#N/A</v>
      </c>
      <c r="J18" s="12"/>
      <c r="K18" s="11" t="s">
        <v>733</v>
      </c>
    </row>
    <row r="19" spans="2:11" x14ac:dyDescent="0.25">
      <c r="B19" s="197" t="s">
        <v>10</v>
      </c>
      <c r="C19" s="198"/>
      <c r="D19" s="198"/>
      <c r="E19" s="198"/>
      <c r="F19" s="199"/>
      <c r="G19" s="140"/>
      <c r="H19" s="11"/>
      <c r="I19" s="12"/>
      <c r="J19" s="12"/>
      <c r="K19" s="11"/>
    </row>
    <row r="20" spans="2:11" x14ac:dyDescent="0.25">
      <c r="B20" s="10"/>
      <c r="C20" s="181"/>
      <c r="D20" s="181"/>
      <c r="E20" s="181"/>
      <c r="F20" s="181"/>
      <c r="G20" s="140"/>
      <c r="H20" s="11"/>
      <c r="I20" s="12"/>
      <c r="J20" s="12"/>
      <c r="K20" s="11" t="s">
        <v>732</v>
      </c>
    </row>
    <row r="21" spans="2:11" x14ac:dyDescent="0.25">
      <c r="B21" s="197" t="s">
        <v>5</v>
      </c>
      <c r="C21" s="198"/>
      <c r="D21" s="198"/>
      <c r="E21" s="198"/>
      <c r="F21" s="199"/>
      <c r="G21" s="140"/>
      <c r="H21" s="11"/>
      <c r="I21" s="12"/>
      <c r="J21" s="12"/>
      <c r="K21" s="11"/>
    </row>
    <row r="22" spans="2:11" x14ac:dyDescent="0.25">
      <c r="B22" s="10"/>
      <c r="C22" s="181"/>
      <c r="D22" s="181"/>
      <c r="E22" s="181"/>
      <c r="F22" s="181"/>
      <c r="G22" s="140"/>
      <c r="H22" s="11"/>
      <c r="I22" s="12"/>
      <c r="J22" s="12"/>
      <c r="K22" s="11" t="s">
        <v>731</v>
      </c>
    </row>
    <row r="23" spans="2:11" x14ac:dyDescent="0.25">
      <c r="B23" s="197" t="s">
        <v>12</v>
      </c>
      <c r="C23" s="198"/>
      <c r="D23" s="198"/>
      <c r="E23" s="198"/>
      <c r="F23" s="199"/>
      <c r="G23" s="140"/>
      <c r="H23" s="11"/>
      <c r="I23" s="12"/>
      <c r="J23" s="12"/>
      <c r="K23" s="11"/>
    </row>
    <row r="24" spans="2:11" x14ac:dyDescent="0.25">
      <c r="B24" s="10"/>
      <c r="C24" s="181"/>
      <c r="D24" s="181"/>
      <c r="E24" s="181"/>
      <c r="F24" s="181"/>
      <c r="G24" s="140"/>
      <c r="H24" s="11"/>
      <c r="I24" s="12"/>
      <c r="J24" s="12"/>
      <c r="K24" s="11" t="s">
        <v>729</v>
      </c>
    </row>
    <row r="25" spans="2:11" x14ac:dyDescent="0.25">
      <c r="B25" s="197" t="s">
        <v>13</v>
      </c>
      <c r="C25" s="198"/>
      <c r="D25" s="198"/>
      <c r="E25" s="198"/>
      <c r="F25" s="199"/>
      <c r="G25" s="140"/>
      <c r="H25" s="11"/>
      <c r="I25" s="12"/>
      <c r="J25" s="12"/>
      <c r="K25" s="11"/>
    </row>
    <row r="26" spans="2:11" x14ac:dyDescent="0.25">
      <c r="B26" s="10"/>
      <c r="C26" s="181"/>
      <c r="D26" s="181"/>
      <c r="E26" s="181"/>
      <c r="F26" s="181"/>
      <c r="G26" s="140"/>
      <c r="H26" s="11"/>
      <c r="I26" s="12"/>
      <c r="J26" s="12"/>
      <c r="K26" s="11" t="s">
        <v>730</v>
      </c>
    </row>
    <row r="27" spans="2:11" hidden="1" x14ac:dyDescent="0.25">
      <c r="B27" s="10" t="s">
        <v>4</v>
      </c>
      <c r="C27" s="181"/>
      <c r="D27" s="181"/>
      <c r="E27" s="181"/>
      <c r="F27" s="181"/>
      <c r="G27" s="140"/>
      <c r="H27" s="11"/>
      <c r="I27" s="12"/>
      <c r="J27" s="12"/>
    </row>
    <row r="28" spans="2:11" hidden="1" x14ac:dyDescent="0.25">
      <c r="B28" s="10" t="s">
        <v>4</v>
      </c>
      <c r="C28" s="181"/>
      <c r="D28" s="181"/>
      <c r="E28" s="181"/>
      <c r="F28" s="181"/>
      <c r="G28" s="140"/>
      <c r="H28" s="11"/>
      <c r="I28" s="12"/>
      <c r="J28" s="12"/>
    </row>
    <row r="29" spans="2:11" hidden="1" x14ac:dyDescent="0.25">
      <c r="B29" s="10" t="s">
        <v>4</v>
      </c>
      <c r="C29" s="181"/>
      <c r="D29" s="181"/>
      <c r="E29" s="181"/>
      <c r="F29" s="181"/>
      <c r="G29" s="140"/>
      <c r="H29" s="11"/>
      <c r="I29" s="12"/>
      <c r="J29" s="12"/>
    </row>
    <row r="30" spans="2:11" hidden="1" x14ac:dyDescent="0.25">
      <c r="B30" s="10" t="s">
        <v>4</v>
      </c>
      <c r="C30" s="181"/>
      <c r="D30" s="181"/>
      <c r="E30" s="181"/>
      <c r="F30" s="181"/>
      <c r="G30" s="140"/>
      <c r="H30" s="11"/>
      <c r="I30" s="12"/>
      <c r="J30" s="12"/>
    </row>
    <row r="31" spans="2:11" hidden="1" x14ac:dyDescent="0.25">
      <c r="B31" s="10" t="s">
        <v>4</v>
      </c>
      <c r="C31" s="181"/>
      <c r="D31" s="181"/>
      <c r="E31" s="181"/>
      <c r="F31" s="181"/>
      <c r="G31" s="140"/>
      <c r="H31" s="11"/>
      <c r="I31" s="12"/>
      <c r="J31" s="12"/>
    </row>
    <row r="32" spans="2:11" hidden="1" x14ac:dyDescent="0.25">
      <c r="B32" s="10" t="s">
        <v>4</v>
      </c>
      <c r="C32" s="181"/>
      <c r="D32" s="181"/>
      <c r="E32" s="181"/>
      <c r="F32" s="181"/>
      <c r="G32" s="140"/>
      <c r="H32" s="11"/>
      <c r="I32" s="12"/>
      <c r="J32" s="12"/>
    </row>
    <row r="33" spans="2:14" hidden="1" x14ac:dyDescent="0.25">
      <c r="B33" s="10" t="s">
        <v>4</v>
      </c>
      <c r="C33" s="181"/>
      <c r="D33" s="181"/>
      <c r="E33" s="181"/>
      <c r="F33" s="181"/>
      <c r="G33" s="140"/>
      <c r="H33" s="11"/>
      <c r="I33" s="12"/>
      <c r="J33" s="12"/>
    </row>
    <row r="34" spans="2:14" ht="0.95" customHeight="1" x14ac:dyDescent="0.25">
      <c r="B34" s="10" t="s">
        <v>4</v>
      </c>
      <c r="C34" s="181"/>
      <c r="D34" s="181"/>
      <c r="E34" s="181"/>
      <c r="F34" s="181"/>
      <c r="G34" s="140" t="e">
        <f>VLOOKUP($B34,'[1]CENIK KOMPONENT'!$A$3:$K$414,5,FALSE)</f>
        <v>#N/A</v>
      </c>
      <c r="H34" s="11"/>
      <c r="I34" s="12"/>
      <c r="J34" s="12"/>
    </row>
    <row r="35" spans="2:14" x14ac:dyDescent="0.25">
      <c r="I35" s="13"/>
      <c r="J35" s="13"/>
    </row>
    <row r="36" spans="2:14" ht="15.75" x14ac:dyDescent="0.25">
      <c r="G36" s="176" t="s">
        <v>728</v>
      </c>
      <c r="H36" s="176"/>
      <c r="I36" s="176"/>
      <c r="J36" s="14">
        <f>SUM(J9:J35)</f>
        <v>0</v>
      </c>
      <c r="L36" s="176" t="s">
        <v>726</v>
      </c>
      <c r="M36" s="176"/>
      <c r="N36" s="176"/>
    </row>
    <row r="37" spans="2:14" x14ac:dyDescent="0.25">
      <c r="G37" s="177" t="s">
        <v>727</v>
      </c>
      <c r="H37" s="177"/>
      <c r="I37" s="177"/>
      <c r="J37" s="13">
        <f>J36/109.5*9.5</f>
        <v>0</v>
      </c>
      <c r="L37" t="s">
        <v>726</v>
      </c>
    </row>
    <row r="38" spans="2:14" ht="7.5" customHeight="1" x14ac:dyDescent="0.25"/>
    <row r="39" spans="2:14" ht="7.5" customHeight="1" x14ac:dyDescent="0.25"/>
  </sheetData>
  <sheetProtection selectLockedCells="1" selectUnlockedCells="1"/>
  <mergeCells count="34">
    <mergeCell ref="L36:N36"/>
    <mergeCell ref="G36:I36"/>
    <mergeCell ref="G37:I37"/>
    <mergeCell ref="C29:F29"/>
    <mergeCell ref="C30:F30"/>
    <mergeCell ref="C31:F31"/>
    <mergeCell ref="C32:F32"/>
    <mergeCell ref="C33:F33"/>
    <mergeCell ref="C34:F34"/>
    <mergeCell ref="C28:F28"/>
    <mergeCell ref="B17:F17"/>
    <mergeCell ref="C18:F18"/>
    <mergeCell ref="B19:F19"/>
    <mergeCell ref="C20:F20"/>
    <mergeCell ref="B21:F21"/>
    <mergeCell ref="C22:F22"/>
    <mergeCell ref="B23:F23"/>
    <mergeCell ref="C24:F24"/>
    <mergeCell ref="B25:F25"/>
    <mergeCell ref="C26:F26"/>
    <mergeCell ref="C27:F27"/>
    <mergeCell ref="C16:F16"/>
    <mergeCell ref="D3:J3"/>
    <mergeCell ref="D4:F4"/>
    <mergeCell ref="D5:J5"/>
    <mergeCell ref="C7:F7"/>
    <mergeCell ref="B8:F8"/>
    <mergeCell ref="C9:F9"/>
    <mergeCell ref="C10:F10"/>
    <mergeCell ref="B11:F11"/>
    <mergeCell ref="C12:F12"/>
    <mergeCell ref="C13:F13"/>
    <mergeCell ref="B14:F14"/>
    <mergeCell ref="C15:F15"/>
  </mergeCells>
  <pageMargins left="1.1023622047244095" right="0.7086614173228347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C4852-F9CC-4C59-8A00-97553F79D8EA}">
  <dimension ref="B1:N39"/>
  <sheetViews>
    <sheetView showGridLines="0" zoomScaleNormal="100" workbookViewId="0">
      <selection activeCell="S17" sqref="S1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1" x14ac:dyDescent="0.25">
      <c r="B1" s="117"/>
      <c r="C1" s="117"/>
    </row>
    <row r="2" spans="2:11" ht="15.75" x14ac:dyDescent="0.25">
      <c r="B2" s="2" t="s">
        <v>0</v>
      </c>
      <c r="D2" s="2" t="s">
        <v>379</v>
      </c>
      <c r="E2" s="3"/>
      <c r="F2" s="3"/>
      <c r="G2" s="3"/>
      <c r="H2" s="3"/>
      <c r="I2" s="4"/>
    </row>
    <row r="3" spans="2:11" ht="15.75" x14ac:dyDescent="0.25">
      <c r="D3" s="185"/>
      <c r="E3" s="185"/>
      <c r="F3" s="185"/>
      <c r="G3" s="185"/>
      <c r="H3" s="185"/>
      <c r="I3" s="185"/>
      <c r="J3" s="185"/>
    </row>
    <row r="4" spans="2:11" ht="18.600000000000001" customHeight="1" x14ac:dyDescent="0.35">
      <c r="B4" s="5"/>
      <c r="C4" s="5"/>
      <c r="D4" s="186" t="s">
        <v>378</v>
      </c>
      <c r="E4" s="176"/>
      <c r="F4" s="176"/>
      <c r="G4" s="141" t="s">
        <v>740</v>
      </c>
    </row>
    <row r="5" spans="2:11" hidden="1" x14ac:dyDescent="0.25">
      <c r="B5" s="6"/>
      <c r="C5" s="114" t="s">
        <v>739</v>
      </c>
      <c r="D5" s="200">
        <f>+J36</f>
        <v>0</v>
      </c>
      <c r="E5" s="177"/>
      <c r="F5" s="177"/>
      <c r="G5" s="177"/>
      <c r="H5" s="177"/>
      <c r="I5" s="177"/>
      <c r="J5" s="177"/>
    </row>
    <row r="6" spans="2:11" ht="12.95" customHeight="1" x14ac:dyDescent="0.25">
      <c r="I6" s="7"/>
      <c r="J6" s="8"/>
    </row>
    <row r="7" spans="2:11" s="9" customFormat="1" ht="40.9" customHeight="1" x14ac:dyDescent="0.2">
      <c r="B7" s="112" t="s">
        <v>1</v>
      </c>
      <c r="C7" s="193" t="s">
        <v>2</v>
      </c>
      <c r="D7" s="193"/>
      <c r="E7" s="193"/>
      <c r="F7" s="193"/>
      <c r="G7" s="144" t="s">
        <v>774</v>
      </c>
      <c r="H7" s="144" t="s">
        <v>738</v>
      </c>
      <c r="I7" s="113" t="s">
        <v>3</v>
      </c>
      <c r="J7" s="112" t="s">
        <v>751</v>
      </c>
    </row>
    <row r="8" spans="2:11" ht="13.9" customHeight="1" x14ac:dyDescent="0.25">
      <c r="B8" s="197" t="s">
        <v>7</v>
      </c>
      <c r="C8" s="198"/>
      <c r="D8" s="198"/>
      <c r="E8" s="198"/>
      <c r="F8" s="199"/>
      <c r="G8" s="140"/>
      <c r="H8" s="11"/>
      <c r="I8" s="12"/>
      <c r="J8" s="12"/>
      <c r="K8" s="11"/>
    </row>
    <row r="9" spans="2:11" x14ac:dyDescent="0.25">
      <c r="B9" s="10"/>
      <c r="C9" s="181"/>
      <c r="D9" s="181"/>
      <c r="E9" s="181"/>
      <c r="F9" s="181"/>
      <c r="G9" s="140"/>
      <c r="H9" s="11"/>
      <c r="I9" s="12"/>
      <c r="J9" s="12"/>
      <c r="K9" s="11" t="s">
        <v>737</v>
      </c>
    </row>
    <row r="10" spans="2:11" x14ac:dyDescent="0.25">
      <c r="B10" s="10"/>
      <c r="C10" s="181"/>
      <c r="D10" s="181"/>
      <c r="E10" s="181"/>
      <c r="F10" s="181"/>
      <c r="G10" s="140"/>
      <c r="H10" s="11"/>
      <c r="I10" s="12"/>
      <c r="J10" s="12"/>
      <c r="K10" s="11"/>
    </row>
    <row r="11" spans="2:11" x14ac:dyDescent="0.25">
      <c r="B11" s="197" t="s">
        <v>8</v>
      </c>
      <c r="C11" s="198"/>
      <c r="D11" s="198"/>
      <c r="E11" s="198"/>
      <c r="F11" s="199"/>
      <c r="G11" s="140"/>
      <c r="H11" s="11"/>
      <c r="I11" s="12"/>
      <c r="J11" s="12"/>
      <c r="K11" s="11"/>
    </row>
    <row r="12" spans="2:11" x14ac:dyDescent="0.25">
      <c r="B12" s="10"/>
      <c r="C12" s="181"/>
      <c r="D12" s="181"/>
      <c r="E12" s="181"/>
      <c r="F12" s="181"/>
      <c r="G12" s="140"/>
      <c r="H12" s="11"/>
      <c r="I12" s="12"/>
      <c r="J12" s="12"/>
      <c r="K12" s="11" t="s">
        <v>735</v>
      </c>
    </row>
    <row r="13" spans="2:11" x14ac:dyDescent="0.25">
      <c r="B13" s="10"/>
      <c r="C13" s="181"/>
      <c r="D13" s="181"/>
      <c r="E13" s="181"/>
      <c r="F13" s="181"/>
      <c r="G13" s="140"/>
      <c r="H13" s="11"/>
      <c r="I13" s="12"/>
      <c r="J13" s="12"/>
      <c r="K13" s="11" t="s">
        <v>736</v>
      </c>
    </row>
    <row r="14" spans="2:11" x14ac:dyDescent="0.25">
      <c r="B14" s="197" t="s">
        <v>9</v>
      </c>
      <c r="C14" s="198"/>
      <c r="D14" s="198"/>
      <c r="E14" s="198"/>
      <c r="F14" s="199"/>
      <c r="G14" s="140"/>
      <c r="H14" s="11"/>
      <c r="I14" s="12"/>
      <c r="J14" s="12"/>
      <c r="K14" s="11"/>
    </row>
    <row r="15" spans="2:11" x14ac:dyDescent="0.25">
      <c r="B15" s="10"/>
      <c r="C15" s="181"/>
      <c r="D15" s="181"/>
      <c r="E15" s="181"/>
      <c r="F15" s="181"/>
      <c r="G15" s="140"/>
      <c r="H15" s="11"/>
      <c r="I15" s="12"/>
      <c r="J15" s="12"/>
      <c r="K15" s="11"/>
    </row>
    <row r="16" spans="2:11" x14ac:dyDescent="0.25">
      <c r="B16" s="10"/>
      <c r="C16" s="181"/>
      <c r="D16" s="181"/>
      <c r="E16" s="181"/>
      <c r="F16" s="181"/>
      <c r="G16" s="140"/>
      <c r="H16" s="11"/>
      <c r="I16" s="12"/>
      <c r="J16" s="12"/>
      <c r="K16" s="11" t="s">
        <v>734</v>
      </c>
    </row>
    <row r="17" spans="2:11" hidden="1" x14ac:dyDescent="0.25">
      <c r="B17" s="197"/>
      <c r="C17" s="198"/>
      <c r="D17" s="198"/>
      <c r="E17" s="198"/>
      <c r="F17" s="199"/>
      <c r="G17" s="140"/>
      <c r="H17" s="11"/>
      <c r="I17" s="12" t="e">
        <f>VLOOKUP($B17,'[1]CENIK KOMPONENT'!$A:$J,9,FALSE)</f>
        <v>#N/A</v>
      </c>
      <c r="J17" s="12"/>
      <c r="K17" s="11"/>
    </row>
    <row r="18" spans="2:11" hidden="1" x14ac:dyDescent="0.25">
      <c r="B18" s="10"/>
      <c r="C18" s="181"/>
      <c r="D18" s="181"/>
      <c r="E18" s="181"/>
      <c r="F18" s="181"/>
      <c r="G18" s="140"/>
      <c r="H18" s="11"/>
      <c r="I18" s="12" t="e">
        <f>VLOOKUP($B18,'[1]CENIK KOMPONENT'!$A:$J,9,FALSE)</f>
        <v>#N/A</v>
      </c>
      <c r="J18" s="12"/>
      <c r="K18" s="11" t="s">
        <v>733</v>
      </c>
    </row>
    <row r="19" spans="2:11" x14ac:dyDescent="0.25">
      <c r="B19" s="197" t="s">
        <v>10</v>
      </c>
      <c r="C19" s="198"/>
      <c r="D19" s="198"/>
      <c r="E19" s="198"/>
      <c r="F19" s="199"/>
      <c r="G19" s="140"/>
      <c r="H19" s="11"/>
      <c r="I19" s="12"/>
      <c r="J19" s="12"/>
      <c r="K19" s="11"/>
    </row>
    <row r="20" spans="2:11" x14ac:dyDescent="0.25">
      <c r="B20" s="10"/>
      <c r="C20" s="181"/>
      <c r="D20" s="181"/>
      <c r="E20" s="181"/>
      <c r="F20" s="181"/>
      <c r="G20" s="140"/>
      <c r="H20" s="11"/>
      <c r="I20" s="12"/>
      <c r="J20" s="12"/>
      <c r="K20" s="11" t="s">
        <v>732</v>
      </c>
    </row>
    <row r="21" spans="2:11" x14ac:dyDescent="0.25">
      <c r="B21" s="197" t="s">
        <v>5</v>
      </c>
      <c r="C21" s="198"/>
      <c r="D21" s="198"/>
      <c r="E21" s="198"/>
      <c r="F21" s="199"/>
      <c r="G21" s="140"/>
      <c r="H21" s="11"/>
      <c r="I21" s="12"/>
      <c r="J21" s="12"/>
      <c r="K21" s="11"/>
    </row>
    <row r="22" spans="2:11" x14ac:dyDescent="0.25">
      <c r="B22" s="10"/>
      <c r="C22" s="181"/>
      <c r="D22" s="181"/>
      <c r="E22" s="181"/>
      <c r="F22" s="181"/>
      <c r="G22" s="140"/>
      <c r="H22" s="11"/>
      <c r="I22" s="12"/>
      <c r="J22" s="12"/>
      <c r="K22" s="11" t="s">
        <v>731</v>
      </c>
    </row>
    <row r="23" spans="2:11" x14ac:dyDescent="0.25">
      <c r="B23" s="197" t="s">
        <v>12</v>
      </c>
      <c r="C23" s="198"/>
      <c r="D23" s="198"/>
      <c r="E23" s="198"/>
      <c r="F23" s="199"/>
      <c r="G23" s="140"/>
      <c r="H23" s="11"/>
      <c r="I23" s="12"/>
      <c r="J23" s="12"/>
      <c r="K23" s="11"/>
    </row>
    <row r="24" spans="2:11" x14ac:dyDescent="0.25">
      <c r="B24" s="10"/>
      <c r="C24" s="181"/>
      <c r="D24" s="181"/>
      <c r="E24" s="181"/>
      <c r="F24" s="181"/>
      <c r="G24" s="140"/>
      <c r="H24" s="11"/>
      <c r="I24" s="12"/>
      <c r="J24" s="12"/>
      <c r="K24" s="11" t="s">
        <v>729</v>
      </c>
    </row>
    <row r="25" spans="2:11" x14ac:dyDescent="0.25">
      <c r="B25" s="197" t="s">
        <v>13</v>
      </c>
      <c r="C25" s="198"/>
      <c r="D25" s="198"/>
      <c r="E25" s="198"/>
      <c r="F25" s="199"/>
      <c r="G25" s="140"/>
      <c r="H25" s="11"/>
      <c r="I25" s="12"/>
      <c r="J25" s="12"/>
      <c r="K25" s="11"/>
    </row>
    <row r="26" spans="2:11" x14ac:dyDescent="0.25">
      <c r="B26" s="10"/>
      <c r="C26" s="181"/>
      <c r="D26" s="181"/>
      <c r="E26" s="181"/>
      <c r="F26" s="181"/>
      <c r="G26" s="140"/>
      <c r="H26" s="11"/>
      <c r="I26" s="12"/>
      <c r="J26" s="12"/>
      <c r="K26" s="11" t="s">
        <v>730</v>
      </c>
    </row>
    <row r="27" spans="2:11" hidden="1" x14ac:dyDescent="0.25">
      <c r="B27" s="10" t="s">
        <v>4</v>
      </c>
      <c r="C27" s="182"/>
      <c r="D27" s="183"/>
      <c r="E27" s="183"/>
      <c r="F27" s="184"/>
      <c r="G27" s="140"/>
      <c r="H27" s="11"/>
      <c r="I27" s="12"/>
      <c r="J27" s="12"/>
    </row>
    <row r="28" spans="2:11" hidden="1" x14ac:dyDescent="0.25">
      <c r="B28" s="10" t="s">
        <v>4</v>
      </c>
      <c r="C28" s="182"/>
      <c r="D28" s="183"/>
      <c r="E28" s="183"/>
      <c r="F28" s="184"/>
      <c r="G28" s="140"/>
      <c r="H28" s="11"/>
      <c r="I28" s="12"/>
      <c r="J28" s="12"/>
    </row>
    <row r="29" spans="2:11" hidden="1" x14ac:dyDescent="0.25">
      <c r="B29" s="10" t="s">
        <v>4</v>
      </c>
      <c r="C29" s="182"/>
      <c r="D29" s="183"/>
      <c r="E29" s="183"/>
      <c r="F29" s="184"/>
      <c r="G29" s="140"/>
      <c r="H29" s="11"/>
      <c r="I29" s="12"/>
      <c r="J29" s="12"/>
    </row>
    <row r="30" spans="2:11" hidden="1" x14ac:dyDescent="0.25">
      <c r="B30" s="10" t="s">
        <v>4</v>
      </c>
      <c r="C30" s="182"/>
      <c r="D30" s="183"/>
      <c r="E30" s="183"/>
      <c r="F30" s="184"/>
      <c r="G30" s="140"/>
      <c r="H30" s="11"/>
      <c r="I30" s="12"/>
      <c r="J30" s="12"/>
    </row>
    <row r="31" spans="2:11" hidden="1" x14ac:dyDescent="0.25">
      <c r="B31" s="10" t="s">
        <v>4</v>
      </c>
      <c r="C31" s="182"/>
      <c r="D31" s="183"/>
      <c r="E31" s="183"/>
      <c r="F31" s="184"/>
      <c r="G31" s="140"/>
      <c r="H31" s="11"/>
      <c r="I31" s="12"/>
      <c r="J31" s="12"/>
    </row>
    <row r="32" spans="2:11" hidden="1" x14ac:dyDescent="0.25">
      <c r="B32" s="10" t="s">
        <v>4</v>
      </c>
      <c r="C32" s="182"/>
      <c r="D32" s="183"/>
      <c r="E32" s="183"/>
      <c r="F32" s="184"/>
      <c r="G32" s="140"/>
      <c r="H32" s="11"/>
      <c r="I32" s="12"/>
      <c r="J32" s="12"/>
    </row>
    <row r="33" spans="2:14" hidden="1" x14ac:dyDescent="0.25">
      <c r="B33" s="10" t="s">
        <v>4</v>
      </c>
      <c r="C33" s="182"/>
      <c r="D33" s="183"/>
      <c r="E33" s="183"/>
      <c r="F33" s="184"/>
      <c r="G33" s="140"/>
      <c r="H33" s="11"/>
      <c r="I33" s="12"/>
      <c r="J33" s="12"/>
    </row>
    <row r="34" spans="2:14" ht="0.95" customHeight="1" x14ac:dyDescent="0.25">
      <c r="B34" s="10" t="s">
        <v>4</v>
      </c>
      <c r="C34" s="181"/>
      <c r="D34" s="181"/>
      <c r="E34" s="181"/>
      <c r="F34" s="181"/>
      <c r="G34" s="140" t="e">
        <f>VLOOKUP($B34,'[1]CENIK KOMPONENT'!$A$3:$K$414,5,FALSE)</f>
        <v>#N/A</v>
      </c>
      <c r="H34" s="11"/>
      <c r="I34" s="12"/>
      <c r="J34" s="12"/>
    </row>
    <row r="35" spans="2:14" x14ac:dyDescent="0.25">
      <c r="I35" s="13"/>
      <c r="J35" s="13"/>
    </row>
    <row r="36" spans="2:14" ht="15.75" x14ac:dyDescent="0.25">
      <c r="G36" s="176" t="s">
        <v>728</v>
      </c>
      <c r="H36" s="176"/>
      <c r="I36" s="176"/>
      <c r="J36" s="14">
        <f>SUM(J9:J35)</f>
        <v>0</v>
      </c>
      <c r="L36" s="176" t="s">
        <v>726</v>
      </c>
      <c r="M36" s="176"/>
      <c r="N36" s="176"/>
    </row>
    <row r="37" spans="2:14" x14ac:dyDescent="0.25">
      <c r="G37" s="177" t="s">
        <v>727</v>
      </c>
      <c r="H37" s="177"/>
      <c r="I37" s="177"/>
      <c r="J37" s="13">
        <f>J36/109.5*9.5</f>
        <v>0</v>
      </c>
      <c r="L37" t="s">
        <v>726</v>
      </c>
    </row>
    <row r="38" spans="2:14" ht="7.5" customHeight="1" x14ac:dyDescent="0.25"/>
    <row r="39" spans="2:14" ht="7.5" customHeight="1" x14ac:dyDescent="0.25"/>
  </sheetData>
  <sheetProtection selectLockedCells="1" selectUnlockedCells="1"/>
  <mergeCells count="34">
    <mergeCell ref="L36:N36"/>
    <mergeCell ref="G36:I36"/>
    <mergeCell ref="G37:I37"/>
    <mergeCell ref="C29:F29"/>
    <mergeCell ref="C30:F30"/>
    <mergeCell ref="C31:F31"/>
    <mergeCell ref="C32:F32"/>
    <mergeCell ref="C33:F33"/>
    <mergeCell ref="C34:F34"/>
    <mergeCell ref="C28:F28"/>
    <mergeCell ref="B17:F17"/>
    <mergeCell ref="C18:F18"/>
    <mergeCell ref="B19:F19"/>
    <mergeCell ref="C20:F20"/>
    <mergeCell ref="B21:F21"/>
    <mergeCell ref="C22:F22"/>
    <mergeCell ref="B23:F23"/>
    <mergeCell ref="C24:F24"/>
    <mergeCell ref="B25:F25"/>
    <mergeCell ref="C26:F26"/>
    <mergeCell ref="C27:F27"/>
    <mergeCell ref="C16:F16"/>
    <mergeCell ref="D3:J3"/>
    <mergeCell ref="D4:F4"/>
    <mergeCell ref="D5:J5"/>
    <mergeCell ref="C7:F7"/>
    <mergeCell ref="B8:F8"/>
    <mergeCell ref="C9:F9"/>
    <mergeCell ref="C10:F10"/>
    <mergeCell ref="B11:F11"/>
    <mergeCell ref="C12:F12"/>
    <mergeCell ref="C13:F13"/>
    <mergeCell ref="B14:F14"/>
    <mergeCell ref="C15:F15"/>
  </mergeCells>
  <pageMargins left="1.1023622047244095" right="0.70866141732283472"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53779-A814-468E-B22A-0E67A2E550C2}">
  <dimension ref="B1:N39"/>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1" x14ac:dyDescent="0.25">
      <c r="B1" s="117"/>
      <c r="C1" s="117"/>
    </row>
    <row r="2" spans="2:11" ht="15.75" x14ac:dyDescent="0.25">
      <c r="B2" s="2" t="s">
        <v>0</v>
      </c>
      <c r="D2" s="2" t="s">
        <v>381</v>
      </c>
      <c r="E2" s="3"/>
      <c r="F2" s="3"/>
      <c r="G2" s="3"/>
      <c r="H2" s="3"/>
      <c r="I2" s="4"/>
    </row>
    <row r="3" spans="2:11" ht="15.75" x14ac:dyDescent="0.25">
      <c r="D3" s="185"/>
      <c r="E3" s="185"/>
      <c r="F3" s="185"/>
      <c r="G3" s="185"/>
      <c r="H3" s="185"/>
      <c r="I3" s="185"/>
      <c r="J3" s="185"/>
    </row>
    <row r="4" spans="2:11" ht="18.600000000000001" customHeight="1" x14ac:dyDescent="0.35">
      <c r="B4" s="5"/>
      <c r="C4" s="5"/>
      <c r="D4" s="186" t="s">
        <v>380</v>
      </c>
      <c r="E4" s="176"/>
      <c r="F4" s="176"/>
      <c r="G4" s="141" t="s">
        <v>740</v>
      </c>
    </row>
    <row r="5" spans="2:11" hidden="1" x14ac:dyDescent="0.25">
      <c r="B5" s="6"/>
      <c r="C5" s="114" t="s">
        <v>739</v>
      </c>
      <c r="D5" s="200">
        <f>+J36</f>
        <v>0</v>
      </c>
      <c r="E5" s="177"/>
      <c r="F5" s="177"/>
      <c r="G5" s="177"/>
      <c r="H5" s="177"/>
      <c r="I5" s="177"/>
      <c r="J5" s="177"/>
    </row>
    <row r="6" spans="2:11" ht="12.95" customHeight="1" x14ac:dyDescent="0.25">
      <c r="I6" s="7"/>
      <c r="J6" s="8"/>
    </row>
    <row r="7" spans="2:11" s="9" customFormat="1" ht="42" customHeight="1" x14ac:dyDescent="0.2">
      <c r="B7" s="112" t="s">
        <v>1</v>
      </c>
      <c r="C7" s="193" t="s">
        <v>2</v>
      </c>
      <c r="D7" s="193"/>
      <c r="E7" s="193"/>
      <c r="F7" s="193"/>
      <c r="G7" s="144" t="s">
        <v>774</v>
      </c>
      <c r="H7" s="144" t="s">
        <v>738</v>
      </c>
      <c r="I7" s="113" t="s">
        <v>3</v>
      </c>
      <c r="J7" s="112" t="s">
        <v>751</v>
      </c>
    </row>
    <row r="8" spans="2:11" ht="13.9" customHeight="1" x14ac:dyDescent="0.25">
      <c r="B8" s="197" t="s">
        <v>7</v>
      </c>
      <c r="C8" s="198"/>
      <c r="D8" s="198"/>
      <c r="E8" s="198"/>
      <c r="F8" s="199"/>
      <c r="G8" s="140"/>
      <c r="H8" s="11"/>
      <c r="I8" s="12"/>
      <c r="J8" s="12"/>
      <c r="K8" s="11"/>
    </row>
    <row r="9" spans="2:11" x14ac:dyDescent="0.25">
      <c r="B9" s="10"/>
      <c r="C9" s="181"/>
      <c r="D9" s="181"/>
      <c r="E9" s="181"/>
      <c r="F9" s="181"/>
      <c r="G9" s="140"/>
      <c r="H9" s="11"/>
      <c r="I9" s="12"/>
      <c r="J9" s="12"/>
      <c r="K9" s="11" t="s">
        <v>737</v>
      </c>
    </row>
    <row r="10" spans="2:11" x14ac:dyDescent="0.25">
      <c r="B10" s="10"/>
      <c r="C10" s="181"/>
      <c r="D10" s="181"/>
      <c r="E10" s="181"/>
      <c r="F10" s="181"/>
      <c r="G10" s="140"/>
      <c r="H10" s="11"/>
      <c r="I10" s="12"/>
      <c r="J10" s="12"/>
      <c r="K10" s="11"/>
    </row>
    <row r="11" spans="2:11" x14ac:dyDescent="0.25">
      <c r="B11" s="197" t="s">
        <v>8</v>
      </c>
      <c r="C11" s="198"/>
      <c r="D11" s="198"/>
      <c r="E11" s="198"/>
      <c r="F11" s="199"/>
      <c r="G11" s="140"/>
      <c r="H11" s="11"/>
      <c r="I11" s="12"/>
      <c r="J11" s="12"/>
      <c r="K11" s="11"/>
    </row>
    <row r="12" spans="2:11" x14ac:dyDescent="0.25">
      <c r="B12" s="10"/>
      <c r="C12" s="181"/>
      <c r="D12" s="181"/>
      <c r="E12" s="181"/>
      <c r="F12" s="181"/>
      <c r="G12" s="140"/>
      <c r="H12" s="11"/>
      <c r="I12" s="12"/>
      <c r="J12" s="12"/>
      <c r="K12" s="11" t="s">
        <v>735</v>
      </c>
    </row>
    <row r="13" spans="2:11" x14ac:dyDescent="0.25">
      <c r="B13" s="10"/>
      <c r="C13" s="181"/>
      <c r="D13" s="181"/>
      <c r="E13" s="181"/>
      <c r="F13" s="181"/>
      <c r="G13" s="140"/>
      <c r="H13" s="11"/>
      <c r="I13" s="12"/>
      <c r="J13" s="12"/>
      <c r="K13" s="11" t="s">
        <v>736</v>
      </c>
    </row>
    <row r="14" spans="2:11" x14ac:dyDescent="0.25">
      <c r="B14" s="197" t="s">
        <v>9</v>
      </c>
      <c r="C14" s="198"/>
      <c r="D14" s="198"/>
      <c r="E14" s="198"/>
      <c r="F14" s="199"/>
      <c r="G14" s="140"/>
      <c r="H14" s="11"/>
      <c r="I14" s="12"/>
      <c r="J14" s="12"/>
      <c r="K14" s="11"/>
    </row>
    <row r="15" spans="2:11" x14ac:dyDescent="0.25">
      <c r="B15" s="10"/>
      <c r="C15" s="181"/>
      <c r="D15" s="181"/>
      <c r="E15" s="181"/>
      <c r="F15" s="181"/>
      <c r="G15" s="140"/>
      <c r="H15" s="11"/>
      <c r="I15" s="12"/>
      <c r="J15" s="12"/>
      <c r="K15" s="11"/>
    </row>
    <row r="16" spans="2:11" x14ac:dyDescent="0.25">
      <c r="B16" s="10"/>
      <c r="C16" s="181"/>
      <c r="D16" s="181"/>
      <c r="E16" s="181"/>
      <c r="F16" s="181"/>
      <c r="G16" s="140"/>
      <c r="H16" s="11"/>
      <c r="I16" s="12"/>
      <c r="J16" s="12"/>
      <c r="K16" s="11" t="s">
        <v>734</v>
      </c>
    </row>
    <row r="17" spans="2:11" hidden="1" x14ac:dyDescent="0.25">
      <c r="B17" s="197"/>
      <c r="C17" s="198"/>
      <c r="D17" s="198"/>
      <c r="E17" s="198"/>
      <c r="F17" s="199"/>
      <c r="G17" s="140"/>
      <c r="H17" s="11"/>
      <c r="I17" s="12" t="e">
        <f>VLOOKUP($B17,'[1]CENIK KOMPONENT'!$A:$J,9,FALSE)</f>
        <v>#N/A</v>
      </c>
      <c r="J17" s="12"/>
      <c r="K17" s="11"/>
    </row>
    <row r="18" spans="2:11" hidden="1" x14ac:dyDescent="0.25">
      <c r="B18" s="10"/>
      <c r="C18" s="181"/>
      <c r="D18" s="181"/>
      <c r="E18" s="181"/>
      <c r="F18" s="181"/>
      <c r="G18" s="140"/>
      <c r="H18" s="11"/>
      <c r="I18" s="12" t="e">
        <f>VLOOKUP($B18,'[1]CENIK KOMPONENT'!$A:$J,9,FALSE)</f>
        <v>#N/A</v>
      </c>
      <c r="J18" s="12"/>
      <c r="K18" s="11" t="s">
        <v>733</v>
      </c>
    </row>
    <row r="19" spans="2:11" x14ac:dyDescent="0.25">
      <c r="B19" s="197" t="s">
        <v>10</v>
      </c>
      <c r="C19" s="198"/>
      <c r="D19" s="198"/>
      <c r="E19" s="198"/>
      <c r="F19" s="199"/>
      <c r="G19" s="140"/>
      <c r="H19" s="11"/>
      <c r="I19" s="12"/>
      <c r="J19" s="12"/>
      <c r="K19" s="11"/>
    </row>
    <row r="20" spans="2:11" x14ac:dyDescent="0.25">
      <c r="B20" s="10"/>
      <c r="C20" s="181"/>
      <c r="D20" s="181"/>
      <c r="E20" s="181"/>
      <c r="F20" s="181"/>
      <c r="G20" s="140"/>
      <c r="H20" s="11"/>
      <c r="I20" s="12"/>
      <c r="J20" s="12"/>
      <c r="K20" s="11" t="s">
        <v>732</v>
      </c>
    </row>
    <row r="21" spans="2:11" x14ac:dyDescent="0.25">
      <c r="B21" s="197" t="s">
        <v>5</v>
      </c>
      <c r="C21" s="198"/>
      <c r="D21" s="198"/>
      <c r="E21" s="198"/>
      <c r="F21" s="199"/>
      <c r="G21" s="140"/>
      <c r="H21" s="11"/>
      <c r="I21" s="12"/>
      <c r="J21" s="12"/>
      <c r="K21" s="11"/>
    </row>
    <row r="22" spans="2:11" x14ac:dyDescent="0.25">
      <c r="B22" s="10"/>
      <c r="C22" s="181"/>
      <c r="D22" s="181"/>
      <c r="E22" s="181"/>
      <c r="F22" s="181"/>
      <c r="G22" s="140"/>
      <c r="H22" s="11"/>
      <c r="I22" s="12"/>
      <c r="J22" s="12"/>
      <c r="K22" s="11" t="s">
        <v>731</v>
      </c>
    </row>
    <row r="23" spans="2:11" x14ac:dyDescent="0.25">
      <c r="B23" s="197" t="s">
        <v>12</v>
      </c>
      <c r="C23" s="198"/>
      <c r="D23" s="198"/>
      <c r="E23" s="198"/>
      <c r="F23" s="199"/>
      <c r="G23" s="140"/>
      <c r="H23" s="11"/>
      <c r="I23" s="12"/>
      <c r="J23" s="12"/>
      <c r="K23" s="11"/>
    </row>
    <row r="24" spans="2:11" x14ac:dyDescent="0.25">
      <c r="B24" s="10"/>
      <c r="C24" s="181"/>
      <c r="D24" s="181"/>
      <c r="E24" s="181"/>
      <c r="F24" s="181"/>
      <c r="G24" s="140"/>
      <c r="H24" s="11"/>
      <c r="I24" s="12"/>
      <c r="J24" s="12"/>
      <c r="K24" s="11" t="s">
        <v>729</v>
      </c>
    </row>
    <row r="25" spans="2:11" x14ac:dyDescent="0.25">
      <c r="B25" s="197" t="s">
        <v>13</v>
      </c>
      <c r="C25" s="198"/>
      <c r="D25" s="198"/>
      <c r="E25" s="198"/>
      <c r="F25" s="199"/>
      <c r="G25" s="140"/>
      <c r="H25" s="11"/>
      <c r="I25" s="12"/>
      <c r="J25" s="12"/>
      <c r="K25" s="11"/>
    </row>
    <row r="26" spans="2:11" x14ac:dyDescent="0.25">
      <c r="B26" s="10"/>
      <c r="C26" s="181"/>
      <c r="D26" s="181"/>
      <c r="E26" s="181"/>
      <c r="F26" s="181"/>
      <c r="G26" s="140"/>
      <c r="H26" s="11"/>
      <c r="I26" s="12"/>
      <c r="J26" s="12"/>
      <c r="K26" s="11" t="s">
        <v>730</v>
      </c>
    </row>
    <row r="27" spans="2:11" hidden="1" x14ac:dyDescent="0.25">
      <c r="B27" s="10" t="s">
        <v>4</v>
      </c>
      <c r="C27" s="182"/>
      <c r="D27" s="183"/>
      <c r="E27" s="183"/>
      <c r="F27" s="184"/>
      <c r="G27" s="140"/>
      <c r="H27" s="11"/>
      <c r="I27" s="12"/>
      <c r="J27" s="12"/>
    </row>
    <row r="28" spans="2:11" hidden="1" x14ac:dyDescent="0.25">
      <c r="B28" s="10" t="s">
        <v>4</v>
      </c>
      <c r="C28" s="182"/>
      <c r="D28" s="183"/>
      <c r="E28" s="183"/>
      <c r="F28" s="184"/>
      <c r="G28" s="140"/>
      <c r="H28" s="11"/>
      <c r="I28" s="12"/>
      <c r="J28" s="12"/>
    </row>
    <row r="29" spans="2:11" hidden="1" x14ac:dyDescent="0.25">
      <c r="B29" s="10" t="s">
        <v>4</v>
      </c>
      <c r="C29" s="182"/>
      <c r="D29" s="183"/>
      <c r="E29" s="183"/>
      <c r="F29" s="184"/>
      <c r="G29" s="140"/>
      <c r="H29" s="11"/>
      <c r="I29" s="12"/>
      <c r="J29" s="12"/>
    </row>
    <row r="30" spans="2:11" hidden="1" x14ac:dyDescent="0.25">
      <c r="B30" s="10" t="s">
        <v>4</v>
      </c>
      <c r="C30" s="182"/>
      <c r="D30" s="183"/>
      <c r="E30" s="183"/>
      <c r="F30" s="184"/>
      <c r="G30" s="140"/>
      <c r="H30" s="11"/>
      <c r="I30" s="12"/>
      <c r="J30" s="12"/>
    </row>
    <row r="31" spans="2:11" hidden="1" x14ac:dyDescent="0.25">
      <c r="B31" s="10" t="s">
        <v>4</v>
      </c>
      <c r="C31" s="182"/>
      <c r="D31" s="183"/>
      <c r="E31" s="183"/>
      <c r="F31" s="184"/>
      <c r="G31" s="140"/>
      <c r="H31" s="11"/>
      <c r="I31" s="12"/>
      <c r="J31" s="12"/>
    </row>
    <row r="32" spans="2:11" hidden="1" x14ac:dyDescent="0.25">
      <c r="B32" s="10" t="s">
        <v>4</v>
      </c>
      <c r="C32" s="182"/>
      <c r="D32" s="183"/>
      <c r="E32" s="183"/>
      <c r="F32" s="184"/>
      <c r="G32" s="140"/>
      <c r="H32" s="11"/>
      <c r="I32" s="12"/>
      <c r="J32" s="12"/>
    </row>
    <row r="33" spans="2:14" hidden="1" x14ac:dyDescent="0.25">
      <c r="B33" s="10" t="s">
        <v>4</v>
      </c>
      <c r="C33" s="182"/>
      <c r="D33" s="183"/>
      <c r="E33" s="183"/>
      <c r="F33" s="184"/>
      <c r="G33" s="140"/>
      <c r="H33" s="11"/>
      <c r="I33" s="12"/>
      <c r="J33" s="12"/>
    </row>
    <row r="34" spans="2:14" ht="0.95" customHeight="1" x14ac:dyDescent="0.25">
      <c r="B34" s="10" t="s">
        <v>4</v>
      </c>
      <c r="C34" s="181"/>
      <c r="D34" s="181"/>
      <c r="E34" s="181"/>
      <c r="F34" s="181"/>
      <c r="G34" s="140" t="e">
        <f>VLOOKUP($B34,'[1]CENIK KOMPONENT'!$A$3:$K$414,5,FALSE)</f>
        <v>#N/A</v>
      </c>
      <c r="H34" s="11"/>
      <c r="I34" s="12"/>
      <c r="J34" s="12"/>
    </row>
    <row r="35" spans="2:14" x14ac:dyDescent="0.25">
      <c r="I35" s="13"/>
      <c r="J35" s="13"/>
    </row>
    <row r="36" spans="2:14" ht="15.75" x14ac:dyDescent="0.25">
      <c r="G36" s="176" t="s">
        <v>728</v>
      </c>
      <c r="H36" s="176"/>
      <c r="I36" s="176"/>
      <c r="J36" s="14">
        <f>SUM(J9:J35)</f>
        <v>0</v>
      </c>
      <c r="L36" s="176" t="s">
        <v>726</v>
      </c>
      <c r="M36" s="176"/>
      <c r="N36" s="176"/>
    </row>
    <row r="37" spans="2:14" x14ac:dyDescent="0.25">
      <c r="G37" s="177" t="s">
        <v>727</v>
      </c>
      <c r="H37" s="177"/>
      <c r="I37" s="177"/>
      <c r="J37" s="13">
        <f>J36/109.5*9.5</f>
        <v>0</v>
      </c>
      <c r="L37" t="s">
        <v>726</v>
      </c>
    </row>
    <row r="38" spans="2:14" ht="7.5" customHeight="1" x14ac:dyDescent="0.25"/>
    <row r="39" spans="2:14" ht="7.5" customHeight="1" x14ac:dyDescent="0.25"/>
  </sheetData>
  <sheetProtection selectLockedCells="1" selectUnlockedCells="1"/>
  <mergeCells count="34">
    <mergeCell ref="L36:N36"/>
    <mergeCell ref="G36:I36"/>
    <mergeCell ref="G37:I37"/>
    <mergeCell ref="C29:F29"/>
    <mergeCell ref="C30:F30"/>
    <mergeCell ref="C31:F31"/>
    <mergeCell ref="C32:F32"/>
    <mergeCell ref="C33:F33"/>
    <mergeCell ref="C34:F34"/>
    <mergeCell ref="C28:F28"/>
    <mergeCell ref="B17:F17"/>
    <mergeCell ref="C18:F18"/>
    <mergeCell ref="B19:F19"/>
    <mergeCell ref="C20:F20"/>
    <mergeCell ref="B21:F21"/>
    <mergeCell ref="C22:F22"/>
    <mergeCell ref="B23:F23"/>
    <mergeCell ref="C24:F24"/>
    <mergeCell ref="B25:F25"/>
    <mergeCell ref="C26:F26"/>
    <mergeCell ref="C27:F27"/>
    <mergeCell ref="C16:F16"/>
    <mergeCell ref="D3:J3"/>
    <mergeCell ref="D4:F4"/>
    <mergeCell ref="D5:J5"/>
    <mergeCell ref="C7:F7"/>
    <mergeCell ref="B8:F8"/>
    <mergeCell ref="C9:F9"/>
    <mergeCell ref="C10:F10"/>
    <mergeCell ref="B11:F11"/>
    <mergeCell ref="C12:F12"/>
    <mergeCell ref="C13:F13"/>
    <mergeCell ref="B14:F14"/>
    <mergeCell ref="C15:F15"/>
  </mergeCells>
  <pageMargins left="1.1023622047244095" right="0.7086614173228347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46CD5-B6C0-4972-A912-12E2C4B150FF}">
  <dimension ref="B1:N38"/>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1" x14ac:dyDescent="0.25">
      <c r="B1" s="117"/>
      <c r="C1" s="117"/>
    </row>
    <row r="2" spans="2:11" ht="15.75" x14ac:dyDescent="0.25">
      <c r="B2" s="2" t="s">
        <v>0</v>
      </c>
      <c r="D2" s="2" t="s">
        <v>383</v>
      </c>
      <c r="E2" s="3"/>
      <c r="F2" s="3"/>
      <c r="G2" s="3"/>
      <c r="H2" s="3"/>
      <c r="I2" s="4"/>
    </row>
    <row r="3" spans="2:11" ht="15.75" x14ac:dyDescent="0.25">
      <c r="D3" s="185"/>
      <c r="E3" s="185"/>
      <c r="F3" s="185"/>
      <c r="G3" s="185"/>
      <c r="H3" s="185"/>
      <c r="I3" s="185"/>
      <c r="J3" s="185"/>
    </row>
    <row r="4" spans="2:11" ht="18.600000000000001" customHeight="1" x14ac:dyDescent="0.35">
      <c r="B4" s="5"/>
      <c r="C4" s="5"/>
      <c r="D4" s="186" t="s">
        <v>382</v>
      </c>
      <c r="E4" s="176"/>
      <c r="F4" s="176"/>
      <c r="G4" s="141" t="s">
        <v>740</v>
      </c>
    </row>
    <row r="5" spans="2:11" hidden="1" x14ac:dyDescent="0.25">
      <c r="B5" s="6"/>
      <c r="C5" s="114" t="s">
        <v>739</v>
      </c>
      <c r="D5" s="200">
        <f>+J35</f>
        <v>0</v>
      </c>
      <c r="E5" s="177"/>
      <c r="F5" s="177"/>
      <c r="G5" s="177"/>
      <c r="H5" s="177"/>
      <c r="I5" s="177"/>
      <c r="J5" s="177"/>
    </row>
    <row r="6" spans="2:11" ht="12.95" customHeight="1" x14ac:dyDescent="0.25">
      <c r="I6" s="7"/>
      <c r="J6" s="8"/>
    </row>
    <row r="7" spans="2:11" s="9" customFormat="1" ht="40.15" customHeight="1" x14ac:dyDescent="0.2">
      <c r="B7" s="112" t="s">
        <v>1</v>
      </c>
      <c r="C7" s="193" t="s">
        <v>2</v>
      </c>
      <c r="D7" s="193"/>
      <c r="E7" s="193"/>
      <c r="F7" s="193"/>
      <c r="G7" s="144" t="s">
        <v>774</v>
      </c>
      <c r="H7" s="144" t="s">
        <v>738</v>
      </c>
      <c r="I7" s="113" t="s">
        <v>3</v>
      </c>
      <c r="J7" s="112" t="s">
        <v>751</v>
      </c>
    </row>
    <row r="8" spans="2:11" x14ac:dyDescent="0.25">
      <c r="B8" s="197" t="s">
        <v>7</v>
      </c>
      <c r="C8" s="198"/>
      <c r="D8" s="198"/>
      <c r="E8" s="198"/>
      <c r="F8" s="199"/>
      <c r="G8" s="140"/>
      <c r="H8" s="11"/>
      <c r="I8" s="12"/>
      <c r="J8" s="12"/>
      <c r="K8" s="11"/>
    </row>
    <row r="9" spans="2:11" x14ac:dyDescent="0.25">
      <c r="B9" s="10"/>
      <c r="C9" s="181"/>
      <c r="D9" s="181"/>
      <c r="E9" s="181"/>
      <c r="F9" s="181"/>
      <c r="G9" s="140"/>
      <c r="H9" s="11"/>
      <c r="I9" s="12"/>
      <c r="J9" s="12"/>
      <c r="K9" s="11" t="s">
        <v>737</v>
      </c>
    </row>
    <row r="10" spans="2:11" x14ac:dyDescent="0.25">
      <c r="B10" s="10"/>
      <c r="C10" s="181"/>
      <c r="D10" s="181"/>
      <c r="E10" s="181"/>
      <c r="F10" s="181"/>
      <c r="G10" s="140"/>
      <c r="H10" s="11"/>
      <c r="I10" s="12"/>
      <c r="J10" s="12"/>
      <c r="K10" s="11"/>
    </row>
    <row r="11" spans="2:11" x14ac:dyDescent="0.25">
      <c r="B11" s="197" t="s">
        <v>8</v>
      </c>
      <c r="C11" s="198"/>
      <c r="D11" s="198"/>
      <c r="E11" s="198"/>
      <c r="F11" s="199"/>
      <c r="G11" s="140"/>
      <c r="H11" s="11"/>
      <c r="I11" s="12"/>
      <c r="J11" s="12"/>
      <c r="K11" s="11"/>
    </row>
    <row r="12" spans="2:11" x14ac:dyDescent="0.25">
      <c r="B12" s="10"/>
      <c r="C12" s="181"/>
      <c r="D12" s="181"/>
      <c r="E12" s="181"/>
      <c r="F12" s="181"/>
      <c r="G12" s="140"/>
      <c r="H12" s="11"/>
      <c r="I12" s="12"/>
      <c r="J12" s="12"/>
      <c r="K12" s="11" t="s">
        <v>735</v>
      </c>
    </row>
    <row r="13" spans="2:11" x14ac:dyDescent="0.25">
      <c r="B13" s="10"/>
      <c r="C13" s="181"/>
      <c r="D13" s="181"/>
      <c r="E13" s="181"/>
      <c r="F13" s="181"/>
      <c r="G13" s="140"/>
      <c r="H13" s="11"/>
      <c r="I13" s="12"/>
      <c r="J13" s="12"/>
      <c r="K13" s="11" t="s">
        <v>736</v>
      </c>
    </row>
    <row r="14" spans="2:11" x14ac:dyDescent="0.25">
      <c r="B14" s="197" t="s">
        <v>9</v>
      </c>
      <c r="C14" s="198"/>
      <c r="D14" s="198"/>
      <c r="E14" s="198"/>
      <c r="F14" s="199"/>
      <c r="G14" s="140"/>
      <c r="H14" s="11"/>
      <c r="I14" s="12"/>
      <c r="J14" s="12"/>
      <c r="K14" s="11"/>
    </row>
    <row r="15" spans="2:11" x14ac:dyDescent="0.25">
      <c r="B15" s="10"/>
      <c r="C15" s="181"/>
      <c r="D15" s="181"/>
      <c r="E15" s="181"/>
      <c r="F15" s="181"/>
      <c r="G15" s="140"/>
      <c r="H15" s="11"/>
      <c r="I15" s="12"/>
      <c r="J15" s="12"/>
      <c r="K15" s="11" t="s">
        <v>734</v>
      </c>
    </row>
    <row r="16" spans="2:11" x14ac:dyDescent="0.25">
      <c r="B16" s="197" t="s">
        <v>11</v>
      </c>
      <c r="C16" s="198"/>
      <c r="D16" s="198"/>
      <c r="E16" s="198"/>
      <c r="F16" s="199"/>
      <c r="G16" s="140"/>
      <c r="H16" s="11"/>
      <c r="I16" s="12"/>
      <c r="J16" s="12"/>
      <c r="K16" s="11"/>
    </row>
    <row r="17" spans="2:11" x14ac:dyDescent="0.25">
      <c r="B17" s="10"/>
      <c r="C17" s="181"/>
      <c r="D17" s="181"/>
      <c r="E17" s="181"/>
      <c r="F17" s="181"/>
      <c r="G17" s="140"/>
      <c r="H17" s="11"/>
      <c r="I17" s="12"/>
      <c r="J17" s="12"/>
      <c r="K17" s="11" t="s">
        <v>733</v>
      </c>
    </row>
    <row r="18" spans="2:11" x14ac:dyDescent="0.25">
      <c r="B18" s="197" t="s">
        <v>10</v>
      </c>
      <c r="C18" s="198"/>
      <c r="D18" s="198"/>
      <c r="E18" s="198"/>
      <c r="F18" s="199"/>
      <c r="G18" s="140"/>
      <c r="H18" s="11"/>
      <c r="I18" s="12"/>
      <c r="J18" s="12"/>
      <c r="K18" s="11"/>
    </row>
    <row r="19" spans="2:11" x14ac:dyDescent="0.25">
      <c r="B19" s="10"/>
      <c r="C19" s="181"/>
      <c r="D19" s="181"/>
      <c r="E19" s="181"/>
      <c r="F19" s="181"/>
      <c r="G19" s="140"/>
      <c r="H19" s="11"/>
      <c r="I19" s="12"/>
      <c r="J19" s="12"/>
      <c r="K19" s="11" t="s">
        <v>732</v>
      </c>
    </row>
    <row r="20" spans="2:11" x14ac:dyDescent="0.25">
      <c r="B20" s="197" t="s">
        <v>5</v>
      </c>
      <c r="C20" s="198"/>
      <c r="D20" s="198"/>
      <c r="E20" s="198"/>
      <c r="F20" s="199"/>
      <c r="G20" s="140"/>
      <c r="H20" s="11"/>
      <c r="I20" s="12"/>
      <c r="J20" s="12"/>
      <c r="K20" s="11"/>
    </row>
    <row r="21" spans="2:11" x14ac:dyDescent="0.25">
      <c r="B21" s="10"/>
      <c r="C21" s="127"/>
      <c r="D21" s="126"/>
      <c r="E21" s="126"/>
      <c r="F21" s="125"/>
      <c r="G21" s="140"/>
      <c r="H21" s="11"/>
      <c r="I21" s="12"/>
      <c r="J21" s="12"/>
      <c r="K21" s="11" t="s">
        <v>731</v>
      </c>
    </row>
    <row r="22" spans="2:11" x14ac:dyDescent="0.25">
      <c r="B22" s="197" t="s">
        <v>13</v>
      </c>
      <c r="C22" s="198"/>
      <c r="D22" s="198"/>
      <c r="E22" s="198"/>
      <c r="F22" s="199"/>
      <c r="G22" s="140"/>
      <c r="H22" s="11"/>
      <c r="I22" s="12"/>
      <c r="J22" s="12"/>
      <c r="K22" s="11"/>
    </row>
    <row r="23" spans="2:11" x14ac:dyDescent="0.25">
      <c r="B23" s="10"/>
      <c r="C23" s="181"/>
      <c r="D23" s="181"/>
      <c r="E23" s="181"/>
      <c r="F23" s="181"/>
      <c r="G23" s="140"/>
      <c r="H23" s="11"/>
      <c r="I23" s="12"/>
      <c r="J23" s="12"/>
      <c r="K23" s="11" t="s">
        <v>730</v>
      </c>
    </row>
    <row r="24" spans="2:11" x14ac:dyDescent="0.25">
      <c r="B24" s="197" t="s">
        <v>6</v>
      </c>
      <c r="C24" s="198"/>
      <c r="D24" s="198"/>
      <c r="E24" s="198"/>
      <c r="F24" s="199"/>
      <c r="G24" s="140"/>
      <c r="H24" s="11"/>
      <c r="I24" s="12"/>
      <c r="J24" s="12"/>
      <c r="K24" s="11"/>
    </row>
    <row r="25" spans="2:11" x14ac:dyDescent="0.25">
      <c r="B25" s="10"/>
      <c r="C25" s="181"/>
      <c r="D25" s="181"/>
      <c r="E25" s="181"/>
      <c r="F25" s="181"/>
      <c r="G25" s="140"/>
      <c r="H25" s="11"/>
      <c r="I25" s="12"/>
      <c r="J25" s="12"/>
      <c r="K25" s="11" t="s">
        <v>743</v>
      </c>
    </row>
    <row r="26" spans="2:11" x14ac:dyDescent="0.25">
      <c r="B26" s="197" t="s">
        <v>12</v>
      </c>
      <c r="C26" s="198"/>
      <c r="D26" s="198"/>
      <c r="E26" s="198"/>
      <c r="F26" s="199"/>
      <c r="G26" s="140"/>
      <c r="H26" s="11"/>
      <c r="I26" s="12"/>
      <c r="J26" s="12"/>
      <c r="K26" s="11"/>
    </row>
    <row r="27" spans="2:11" x14ac:dyDescent="0.25">
      <c r="B27" s="10"/>
      <c r="C27" s="181"/>
      <c r="D27" s="181"/>
      <c r="E27" s="181"/>
      <c r="F27" s="181"/>
      <c r="G27" s="140"/>
      <c r="H27" s="11"/>
      <c r="I27" s="12"/>
      <c r="J27" s="12"/>
      <c r="K27" s="11" t="s">
        <v>729</v>
      </c>
    </row>
    <row r="28" spans="2:11" hidden="1" x14ac:dyDescent="0.25">
      <c r="B28" s="10" t="s">
        <v>4</v>
      </c>
      <c r="C28" s="181"/>
      <c r="D28" s="181"/>
      <c r="E28" s="181"/>
      <c r="F28" s="181"/>
      <c r="G28" s="140"/>
      <c r="H28" s="11"/>
      <c r="I28" s="12" t="e">
        <f>VLOOKUP($B28,'[1]CENIK KOMPONENT'!$A:$J,9,FALSE)</f>
        <v>#N/A</v>
      </c>
      <c r="J28" s="12"/>
    </row>
    <row r="29" spans="2:11" hidden="1" x14ac:dyDescent="0.25">
      <c r="B29" s="10" t="s">
        <v>4</v>
      </c>
      <c r="C29" s="181"/>
      <c r="D29" s="181"/>
      <c r="E29" s="181"/>
      <c r="F29" s="181"/>
      <c r="G29" s="140"/>
      <c r="H29" s="11"/>
      <c r="I29" s="12" t="e">
        <f>VLOOKUP($B29,'[1]CENIK KOMPONENT'!$A:$J,9,FALSE)</f>
        <v>#N/A</v>
      </c>
      <c r="J29" s="12"/>
    </row>
    <row r="30" spans="2:11" hidden="1" x14ac:dyDescent="0.25">
      <c r="B30" s="10" t="s">
        <v>4</v>
      </c>
      <c r="C30" s="181"/>
      <c r="D30" s="181"/>
      <c r="E30" s="181"/>
      <c r="F30" s="181"/>
      <c r="G30" s="140"/>
      <c r="H30" s="11"/>
      <c r="I30" s="12" t="e">
        <f>VLOOKUP($B30,'[1]CENIK KOMPONENT'!$A:$J,9,FALSE)</f>
        <v>#N/A</v>
      </c>
      <c r="J30" s="12"/>
    </row>
    <row r="31" spans="2:11" hidden="1" x14ac:dyDescent="0.25">
      <c r="B31" s="10" t="s">
        <v>4</v>
      </c>
      <c r="C31" s="181"/>
      <c r="D31" s="181"/>
      <c r="E31" s="181"/>
      <c r="F31" s="181"/>
      <c r="G31" s="140"/>
      <c r="H31" s="11"/>
      <c r="I31" s="12" t="e">
        <f>VLOOKUP($B31,'[1]CENIK KOMPONENT'!$A:$J,9,FALSE)</f>
        <v>#N/A</v>
      </c>
      <c r="J31" s="12"/>
    </row>
    <row r="32" spans="2:11" hidden="1" x14ac:dyDescent="0.25">
      <c r="B32" s="10" t="s">
        <v>4</v>
      </c>
      <c r="C32" s="181"/>
      <c r="D32" s="181"/>
      <c r="E32" s="181"/>
      <c r="F32" s="181"/>
      <c r="G32" s="140"/>
      <c r="H32" s="11"/>
      <c r="I32" s="12" t="e">
        <f>VLOOKUP($B32,'[1]CENIK KOMPONENT'!$A:$J,9,FALSE)</f>
        <v>#N/A</v>
      </c>
      <c r="J32" s="12"/>
    </row>
    <row r="33" spans="2:14" hidden="1" x14ac:dyDescent="0.25">
      <c r="B33" s="10" t="s">
        <v>4</v>
      </c>
      <c r="C33" s="181"/>
      <c r="D33" s="181"/>
      <c r="E33" s="181"/>
      <c r="F33" s="181"/>
      <c r="G33" s="140"/>
      <c r="H33" s="11"/>
      <c r="I33" s="12" t="e">
        <f>VLOOKUP($B33,'[1]CENIK KOMPONENT'!$A:$J,9,FALSE)</f>
        <v>#N/A</v>
      </c>
      <c r="J33" s="12"/>
    </row>
    <row r="34" spans="2:14" ht="0.95" customHeight="1" x14ac:dyDescent="0.25">
      <c r="B34" s="10" t="s">
        <v>4</v>
      </c>
      <c r="C34" s="181"/>
      <c r="D34" s="181"/>
      <c r="E34" s="181"/>
      <c r="F34" s="181"/>
      <c r="G34" s="140" t="e">
        <f>VLOOKUP($B34,'[1]CENIK KOMPONENT'!$A$3:$K$414,5,FALSE)</f>
        <v>#N/A</v>
      </c>
      <c r="H34" s="11"/>
      <c r="I34" s="12" t="e">
        <f>VLOOKUP($B34,'[1]CENIK KOMPONENT'!$A:$J,9,FALSE)</f>
        <v>#N/A</v>
      </c>
      <c r="J34" s="12"/>
    </row>
    <row r="35" spans="2:14" ht="15.75" x14ac:dyDescent="0.25">
      <c r="G35" s="176" t="s">
        <v>728</v>
      </c>
      <c r="H35" s="176"/>
      <c r="I35" s="176"/>
      <c r="J35" s="14">
        <f>SUM(J9:J34)</f>
        <v>0</v>
      </c>
      <c r="L35" s="176" t="s">
        <v>726</v>
      </c>
      <c r="M35" s="176"/>
      <c r="N35" s="176"/>
    </row>
    <row r="36" spans="2:14" x14ac:dyDescent="0.25">
      <c r="G36" s="177" t="s">
        <v>727</v>
      </c>
      <c r="H36" s="177"/>
      <c r="I36" s="177"/>
      <c r="J36" s="13">
        <f>J35/109.5*9.5</f>
        <v>0</v>
      </c>
      <c r="L36" t="s">
        <v>726</v>
      </c>
    </row>
    <row r="37" spans="2:14" ht="7.5" customHeight="1" x14ac:dyDescent="0.25"/>
    <row r="38" spans="2:14" ht="7.5" customHeight="1" x14ac:dyDescent="0.25"/>
  </sheetData>
  <sheetProtection selectLockedCells="1" selectUnlockedCells="1"/>
  <mergeCells count="33">
    <mergeCell ref="L35:N35"/>
    <mergeCell ref="G35:I35"/>
    <mergeCell ref="G36:I36"/>
    <mergeCell ref="C29:F29"/>
    <mergeCell ref="C30:F30"/>
    <mergeCell ref="C31:F31"/>
    <mergeCell ref="C32:F32"/>
    <mergeCell ref="C33:F33"/>
    <mergeCell ref="C34:F34"/>
    <mergeCell ref="C28:F28"/>
    <mergeCell ref="B16:F16"/>
    <mergeCell ref="C17:F17"/>
    <mergeCell ref="B18:F18"/>
    <mergeCell ref="C19:F19"/>
    <mergeCell ref="B20:F20"/>
    <mergeCell ref="B22:F22"/>
    <mergeCell ref="C23:F23"/>
    <mergeCell ref="B24:F24"/>
    <mergeCell ref="C25:F25"/>
    <mergeCell ref="C27:F27"/>
    <mergeCell ref="B26:F26"/>
    <mergeCell ref="C15:F15"/>
    <mergeCell ref="D3:J3"/>
    <mergeCell ref="D4:F4"/>
    <mergeCell ref="D5:J5"/>
    <mergeCell ref="C7:F7"/>
    <mergeCell ref="B8:F8"/>
    <mergeCell ref="C9:F9"/>
    <mergeCell ref="C10:F10"/>
    <mergeCell ref="B11:F11"/>
    <mergeCell ref="C12:F12"/>
    <mergeCell ref="C13:F13"/>
    <mergeCell ref="B14:F14"/>
  </mergeCells>
  <pageMargins left="1.1023622047244095"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B40CF-440B-4ADD-BD9B-8D4BE0D4D4A0}">
  <dimension ref="B1:N37"/>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5.7109375" hidden="1" customWidth="1"/>
  </cols>
  <sheetData>
    <row r="1" spans="2:11" x14ac:dyDescent="0.25">
      <c r="B1" s="117"/>
      <c r="C1" s="117"/>
    </row>
    <row r="2" spans="2:11" ht="15.75" x14ac:dyDescent="0.25">
      <c r="B2" s="2" t="s">
        <v>0</v>
      </c>
      <c r="D2" s="2" t="s">
        <v>385</v>
      </c>
      <c r="E2" s="3"/>
      <c r="F2" s="3"/>
      <c r="G2" s="3"/>
      <c r="H2" s="3"/>
      <c r="I2" s="4"/>
    </row>
    <row r="3" spans="2:11" ht="15.75" x14ac:dyDescent="0.25">
      <c r="D3" s="185"/>
      <c r="E3" s="185"/>
      <c r="F3" s="185"/>
      <c r="G3" s="185"/>
      <c r="H3" s="185"/>
      <c r="I3" s="185"/>
      <c r="J3" s="185"/>
    </row>
    <row r="4" spans="2:11" ht="18.600000000000001" customHeight="1" x14ac:dyDescent="0.35">
      <c r="B4" s="5"/>
      <c r="C4" s="5"/>
      <c r="D4" s="186" t="s">
        <v>384</v>
      </c>
      <c r="E4" s="176"/>
      <c r="F4" s="176"/>
      <c r="G4" s="141" t="s">
        <v>740</v>
      </c>
    </row>
    <row r="5" spans="2:11" hidden="1" x14ac:dyDescent="0.25">
      <c r="B5" s="6"/>
      <c r="C5" s="114" t="s">
        <v>739</v>
      </c>
      <c r="D5" s="200">
        <f>+J34</f>
        <v>0</v>
      </c>
      <c r="E5" s="177"/>
      <c r="F5" s="177"/>
      <c r="G5" s="177"/>
      <c r="H5" s="177"/>
      <c r="I5" s="177"/>
      <c r="J5" s="177"/>
    </row>
    <row r="6" spans="2:11" ht="12.95" customHeight="1" x14ac:dyDescent="0.25">
      <c r="I6" s="7"/>
      <c r="J6" s="8"/>
    </row>
    <row r="7" spans="2:11" s="9" customFormat="1" ht="40.15" customHeight="1" x14ac:dyDescent="0.2">
      <c r="B7" s="112" t="s">
        <v>1</v>
      </c>
      <c r="C7" s="193" t="s">
        <v>2</v>
      </c>
      <c r="D7" s="193"/>
      <c r="E7" s="193"/>
      <c r="F7" s="193"/>
      <c r="G7" s="144" t="s">
        <v>774</v>
      </c>
      <c r="H7" s="144" t="s">
        <v>738</v>
      </c>
      <c r="I7" s="113" t="s">
        <v>3</v>
      </c>
      <c r="J7" s="112" t="s">
        <v>751</v>
      </c>
    </row>
    <row r="8" spans="2:11" s="9" customFormat="1" ht="12.75" x14ac:dyDescent="0.2">
      <c r="B8" s="194" t="s">
        <v>7</v>
      </c>
      <c r="C8" s="195"/>
      <c r="D8" s="195"/>
      <c r="E8" s="195"/>
      <c r="F8" s="196"/>
      <c r="G8" s="120"/>
      <c r="H8" s="118"/>
      <c r="I8" s="119"/>
      <c r="J8" s="118"/>
    </row>
    <row r="9" spans="2:11" x14ac:dyDescent="0.25">
      <c r="B9" s="10"/>
      <c r="C9" s="181"/>
      <c r="D9" s="181"/>
      <c r="E9" s="181"/>
      <c r="F9" s="181"/>
      <c r="G9" s="140"/>
      <c r="H9" s="11"/>
      <c r="I9" s="12"/>
      <c r="J9" s="12"/>
      <c r="K9" s="11" t="s">
        <v>737</v>
      </c>
    </row>
    <row r="10" spans="2:11" x14ac:dyDescent="0.25">
      <c r="B10" s="10"/>
      <c r="C10" s="181"/>
      <c r="D10" s="181"/>
      <c r="E10" s="181"/>
      <c r="F10" s="181"/>
      <c r="G10" s="140"/>
      <c r="H10" s="11"/>
      <c r="I10" s="12"/>
      <c r="J10" s="12"/>
      <c r="K10" s="11"/>
    </row>
    <row r="11" spans="2:11" x14ac:dyDescent="0.25">
      <c r="B11" s="197" t="s">
        <v>8</v>
      </c>
      <c r="C11" s="198"/>
      <c r="D11" s="198"/>
      <c r="E11" s="198"/>
      <c r="F11" s="199"/>
      <c r="G11" s="140"/>
      <c r="H11" s="11"/>
      <c r="I11" s="12"/>
      <c r="J11" s="12"/>
      <c r="K11" s="11"/>
    </row>
    <row r="12" spans="2:11" x14ac:dyDescent="0.25">
      <c r="B12" s="10"/>
      <c r="C12" s="181"/>
      <c r="D12" s="181"/>
      <c r="E12" s="181"/>
      <c r="F12" s="181"/>
      <c r="G12" s="140"/>
      <c r="H12" s="11"/>
      <c r="I12" s="12"/>
      <c r="J12" s="12"/>
      <c r="K12" s="11" t="s">
        <v>735</v>
      </c>
    </row>
    <row r="13" spans="2:11" x14ac:dyDescent="0.25">
      <c r="B13" s="10"/>
      <c r="C13" s="181"/>
      <c r="D13" s="181"/>
      <c r="E13" s="181"/>
      <c r="F13" s="181"/>
      <c r="G13" s="140"/>
      <c r="H13" s="11"/>
      <c r="I13" s="12"/>
      <c r="J13" s="12"/>
      <c r="K13" s="11" t="s">
        <v>736</v>
      </c>
    </row>
    <row r="14" spans="2:11" x14ac:dyDescent="0.25">
      <c r="B14" s="197" t="s">
        <v>9</v>
      </c>
      <c r="C14" s="198"/>
      <c r="D14" s="198"/>
      <c r="E14" s="198"/>
      <c r="F14" s="199"/>
      <c r="G14" s="140"/>
      <c r="H14" s="11"/>
      <c r="I14" s="12"/>
      <c r="J14" s="12"/>
      <c r="K14" s="11"/>
    </row>
    <row r="15" spans="2:11" x14ac:dyDescent="0.25">
      <c r="B15" s="10"/>
      <c r="C15" s="181"/>
      <c r="D15" s="181"/>
      <c r="E15" s="181"/>
      <c r="F15" s="181"/>
      <c r="G15" s="140"/>
      <c r="H15" s="11"/>
      <c r="I15" s="12"/>
      <c r="J15" s="12"/>
      <c r="K15" s="11" t="s">
        <v>734</v>
      </c>
    </row>
    <row r="16" spans="2:11" x14ac:dyDescent="0.25">
      <c r="B16" s="197" t="s">
        <v>11</v>
      </c>
      <c r="C16" s="198"/>
      <c r="D16" s="198"/>
      <c r="E16" s="198"/>
      <c r="F16" s="199"/>
      <c r="G16" s="140"/>
      <c r="H16" s="11"/>
      <c r="I16" s="12"/>
      <c r="J16" s="12"/>
      <c r="K16" s="11"/>
    </row>
    <row r="17" spans="2:11" x14ac:dyDescent="0.25">
      <c r="B17" s="10"/>
      <c r="C17" s="181"/>
      <c r="D17" s="181"/>
      <c r="E17" s="181"/>
      <c r="F17" s="181"/>
      <c r="G17" s="140"/>
      <c r="H17" s="11"/>
      <c r="I17" s="12"/>
      <c r="J17" s="12"/>
      <c r="K17" s="11" t="s">
        <v>733</v>
      </c>
    </row>
    <row r="18" spans="2:11" x14ac:dyDescent="0.25">
      <c r="B18" s="197" t="s">
        <v>10</v>
      </c>
      <c r="C18" s="198"/>
      <c r="D18" s="198"/>
      <c r="E18" s="198"/>
      <c r="F18" s="199"/>
      <c r="G18" s="140"/>
      <c r="H18" s="11"/>
      <c r="I18" s="12"/>
      <c r="J18" s="12"/>
      <c r="K18" s="11"/>
    </row>
    <row r="19" spans="2:11" x14ac:dyDescent="0.25">
      <c r="B19" s="10"/>
      <c r="C19" s="181"/>
      <c r="D19" s="181"/>
      <c r="E19" s="181"/>
      <c r="F19" s="181"/>
      <c r="G19" s="140"/>
      <c r="H19" s="11"/>
      <c r="I19" s="12"/>
      <c r="J19" s="12"/>
      <c r="K19" s="11" t="s">
        <v>732</v>
      </c>
    </row>
    <row r="20" spans="2:11" x14ac:dyDescent="0.25">
      <c r="B20" s="197" t="s">
        <v>5</v>
      </c>
      <c r="C20" s="198"/>
      <c r="D20" s="198"/>
      <c r="E20" s="198"/>
      <c r="F20" s="199"/>
      <c r="G20" s="140"/>
      <c r="H20" s="11"/>
      <c r="I20" s="12"/>
      <c r="J20" s="12"/>
      <c r="K20" s="11"/>
    </row>
    <row r="21" spans="2:11" x14ac:dyDescent="0.25">
      <c r="B21" s="10"/>
      <c r="C21" s="181"/>
      <c r="D21" s="181"/>
      <c r="E21" s="181"/>
      <c r="F21" s="181"/>
      <c r="G21" s="140"/>
      <c r="H21" s="11"/>
      <c r="I21" s="12"/>
      <c r="J21" s="12"/>
      <c r="K21" s="11" t="s">
        <v>731</v>
      </c>
    </row>
    <row r="22" spans="2:11" x14ac:dyDescent="0.25">
      <c r="B22" s="197" t="s">
        <v>6</v>
      </c>
      <c r="C22" s="198"/>
      <c r="D22" s="198"/>
      <c r="E22" s="198"/>
      <c r="F22" s="199"/>
      <c r="G22" s="140"/>
      <c r="H22" s="11"/>
      <c r="I22" s="12"/>
      <c r="J22" s="12"/>
      <c r="K22" s="11"/>
    </row>
    <row r="23" spans="2:11" x14ac:dyDescent="0.25">
      <c r="B23" s="10"/>
      <c r="C23" s="181"/>
      <c r="D23" s="181"/>
      <c r="E23" s="181"/>
      <c r="F23" s="181"/>
      <c r="G23" s="140"/>
      <c r="H23" s="11"/>
      <c r="I23" s="12"/>
      <c r="J23" s="12"/>
      <c r="K23" s="11" t="s">
        <v>743</v>
      </c>
    </row>
    <row r="24" spans="2:11" x14ac:dyDescent="0.25">
      <c r="B24" s="197" t="s">
        <v>12</v>
      </c>
      <c r="C24" s="198"/>
      <c r="D24" s="198"/>
      <c r="E24" s="198"/>
      <c r="F24" s="199"/>
      <c r="G24" s="140"/>
      <c r="H24" s="11"/>
      <c r="I24" s="12"/>
      <c r="J24" s="12"/>
      <c r="K24" s="11"/>
    </row>
    <row r="25" spans="2:11" x14ac:dyDescent="0.25">
      <c r="B25" s="10"/>
      <c r="C25" s="181"/>
      <c r="D25" s="181"/>
      <c r="E25" s="181"/>
      <c r="F25" s="181"/>
      <c r="G25" s="140"/>
      <c r="H25" s="11"/>
      <c r="I25" s="12"/>
      <c r="J25" s="12"/>
      <c r="K25" s="11" t="s">
        <v>729</v>
      </c>
    </row>
    <row r="26" spans="2:11" x14ac:dyDescent="0.25">
      <c r="B26" s="197" t="s">
        <v>13</v>
      </c>
      <c r="C26" s="198"/>
      <c r="D26" s="198"/>
      <c r="E26" s="198"/>
      <c r="F26" s="199"/>
      <c r="G26" s="140"/>
      <c r="H26" s="11"/>
      <c r="I26" s="12"/>
      <c r="J26" s="12"/>
      <c r="K26" s="11"/>
    </row>
    <row r="27" spans="2:11" hidden="1" x14ac:dyDescent="0.25">
      <c r="B27" s="10" t="s">
        <v>746</v>
      </c>
      <c r="C27" s="181"/>
      <c r="D27" s="181"/>
      <c r="E27" s="181"/>
      <c r="F27" s="181"/>
      <c r="G27" s="140"/>
      <c r="H27" s="11"/>
      <c r="I27" s="12" t="e">
        <f>VLOOKUP($B27,'[1]CENIK KOMPONENT'!$A:$J,9,FALSE)</f>
        <v>#N/A</v>
      </c>
      <c r="J27" s="12"/>
      <c r="K27" s="11" t="s">
        <v>619</v>
      </c>
    </row>
    <row r="28" spans="2:11" x14ac:dyDescent="0.25">
      <c r="B28" s="10"/>
      <c r="C28" s="181"/>
      <c r="D28" s="181"/>
      <c r="E28" s="181"/>
      <c r="F28" s="181"/>
      <c r="G28" s="140"/>
      <c r="H28" s="11"/>
      <c r="I28" s="12"/>
      <c r="J28" s="12"/>
      <c r="K28" s="11" t="s">
        <v>730</v>
      </c>
    </row>
    <row r="29" spans="2:11" hidden="1" x14ac:dyDescent="0.25">
      <c r="B29" s="10" t="s">
        <v>4</v>
      </c>
      <c r="C29" s="181"/>
      <c r="D29" s="181"/>
      <c r="E29" s="181"/>
      <c r="F29" s="181"/>
      <c r="G29" s="140"/>
      <c r="H29" s="11"/>
      <c r="I29" s="12" t="e">
        <f>VLOOKUP($B29,'[1]CENIK KOMPONENT'!$A:$J,9,FALSE)</f>
        <v>#N/A</v>
      </c>
      <c r="J29" s="12"/>
    </row>
    <row r="30" spans="2:11" hidden="1" x14ac:dyDescent="0.25">
      <c r="B30" s="10" t="s">
        <v>4</v>
      </c>
      <c r="C30" s="181"/>
      <c r="D30" s="181"/>
      <c r="E30" s="181"/>
      <c r="F30" s="181"/>
      <c r="G30" s="140"/>
      <c r="H30" s="11"/>
      <c r="I30" s="12" t="e">
        <f>VLOOKUP($B30,'[1]CENIK KOMPONENT'!$A:$J,9,FALSE)</f>
        <v>#N/A</v>
      </c>
      <c r="J30" s="12"/>
    </row>
    <row r="31" spans="2:11" hidden="1" x14ac:dyDescent="0.25">
      <c r="B31" s="10" t="s">
        <v>4</v>
      </c>
      <c r="C31" s="181"/>
      <c r="D31" s="181"/>
      <c r="E31" s="181"/>
      <c r="F31" s="181"/>
      <c r="G31" s="140"/>
      <c r="H31" s="11"/>
      <c r="I31" s="12" t="e">
        <f>VLOOKUP($B31,'[1]CENIK KOMPONENT'!$A:$J,9,FALSE)</f>
        <v>#N/A</v>
      </c>
      <c r="J31" s="12"/>
    </row>
    <row r="32" spans="2:11" ht="0.95" customHeight="1" x14ac:dyDescent="0.25">
      <c r="B32" s="10" t="s">
        <v>4</v>
      </c>
      <c r="C32" s="181"/>
      <c r="D32" s="181"/>
      <c r="E32" s="181"/>
      <c r="F32" s="181"/>
      <c r="G32" s="140" t="e">
        <f>VLOOKUP($B32,'[1]CENIK KOMPONENT'!$A$3:$K$414,5,FALSE)</f>
        <v>#N/A</v>
      </c>
      <c r="H32" s="11"/>
      <c r="I32" s="12" t="e">
        <f>VLOOKUP($B32,'[1]CENIK KOMPONENT'!$A:$J,9,FALSE)</f>
        <v>#N/A</v>
      </c>
      <c r="J32" s="12"/>
    </row>
    <row r="33" spans="2:14" ht="0.95" customHeight="1" x14ac:dyDescent="0.25">
      <c r="B33" s="128"/>
      <c r="C33" s="142"/>
      <c r="D33" s="142"/>
      <c r="E33" s="142"/>
      <c r="F33" s="142"/>
      <c r="G33" s="142"/>
      <c r="I33" s="12" t="e">
        <f>VLOOKUP($B33,'[1]CENIK KOMPONENT'!$A:$J,9,FALSE)</f>
        <v>#N/A</v>
      </c>
      <c r="J33" s="13"/>
    </row>
    <row r="34" spans="2:14" ht="15.75" x14ac:dyDescent="0.25">
      <c r="G34" s="176" t="s">
        <v>728</v>
      </c>
      <c r="H34" s="176"/>
      <c r="I34" s="176"/>
      <c r="J34" s="14">
        <f>SUM(J9:J32)</f>
        <v>0</v>
      </c>
      <c r="L34" s="176" t="s">
        <v>726</v>
      </c>
      <c r="M34" s="176"/>
      <c r="N34" s="176"/>
    </row>
    <row r="35" spans="2:14" x14ac:dyDescent="0.25">
      <c r="G35" s="177" t="s">
        <v>727</v>
      </c>
      <c r="H35" s="177"/>
      <c r="I35" s="177"/>
      <c r="J35" s="13">
        <f>J34/109.5*9.5</f>
        <v>0</v>
      </c>
      <c r="L35" t="s">
        <v>726</v>
      </c>
    </row>
    <row r="36" spans="2:14" ht="7.5" customHeight="1" x14ac:dyDescent="0.25"/>
    <row r="37" spans="2:14" ht="7.5" customHeight="1" x14ac:dyDescent="0.25"/>
  </sheetData>
  <sheetProtection selectLockedCells="1" selectUnlockedCells="1"/>
  <mergeCells count="32">
    <mergeCell ref="L34:N34"/>
    <mergeCell ref="C32:F32"/>
    <mergeCell ref="G34:I34"/>
    <mergeCell ref="G35:I35"/>
    <mergeCell ref="C28:F28"/>
    <mergeCell ref="C29:F29"/>
    <mergeCell ref="C30:F30"/>
    <mergeCell ref="C31:F31"/>
    <mergeCell ref="C27:F27"/>
    <mergeCell ref="B16:F16"/>
    <mergeCell ref="C17:F17"/>
    <mergeCell ref="B18:F18"/>
    <mergeCell ref="C19:F19"/>
    <mergeCell ref="B20:F20"/>
    <mergeCell ref="C21:F21"/>
    <mergeCell ref="B22:F22"/>
    <mergeCell ref="C23:F23"/>
    <mergeCell ref="B24:F24"/>
    <mergeCell ref="B26:F26"/>
    <mergeCell ref="C25:F25"/>
    <mergeCell ref="C15:F15"/>
    <mergeCell ref="D3:J3"/>
    <mergeCell ref="D4:F4"/>
    <mergeCell ref="D5:J5"/>
    <mergeCell ref="C7:F7"/>
    <mergeCell ref="B8:F8"/>
    <mergeCell ref="C9:F9"/>
    <mergeCell ref="C10:F10"/>
    <mergeCell ref="B11:F11"/>
    <mergeCell ref="C12:F12"/>
    <mergeCell ref="C13:F13"/>
    <mergeCell ref="B14:F14"/>
  </mergeCells>
  <pageMargins left="1.1023622047244095" right="0.70866141732283472" top="0.74803149606299213"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CBDA1-0999-4AD4-AF17-0A4E50F866D4}">
  <dimension ref="B1:N36"/>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5.7109375" hidden="1" customWidth="1"/>
  </cols>
  <sheetData>
    <row r="1" spans="2:11" x14ac:dyDescent="0.25">
      <c r="B1" s="117"/>
      <c r="C1" s="117"/>
    </row>
    <row r="2" spans="2:11" ht="15.75" x14ac:dyDescent="0.25">
      <c r="B2" s="2" t="s">
        <v>0</v>
      </c>
      <c r="D2" s="2" t="s">
        <v>387</v>
      </c>
      <c r="E2" s="3"/>
      <c r="F2" s="3"/>
      <c r="G2" s="3"/>
      <c r="H2" s="3"/>
      <c r="I2" s="4"/>
    </row>
    <row r="3" spans="2:11" ht="15.75" x14ac:dyDescent="0.25">
      <c r="D3" s="185"/>
      <c r="E3" s="185"/>
      <c r="F3" s="185"/>
      <c r="G3" s="185"/>
      <c r="H3" s="185"/>
      <c r="I3" s="185"/>
      <c r="J3" s="185"/>
    </row>
    <row r="4" spans="2:11" ht="18.600000000000001" customHeight="1" x14ac:dyDescent="0.35">
      <c r="B4" s="5"/>
      <c r="C4" s="5"/>
      <c r="D4" s="186" t="s">
        <v>386</v>
      </c>
      <c r="E4" s="176"/>
      <c r="F4" s="176"/>
      <c r="G4" s="141" t="s">
        <v>740</v>
      </c>
    </row>
    <row r="5" spans="2:11" hidden="1" x14ac:dyDescent="0.25">
      <c r="B5" s="6"/>
      <c r="C5" s="114" t="s">
        <v>739</v>
      </c>
      <c r="D5" s="200">
        <f>+J33</f>
        <v>0</v>
      </c>
      <c r="E5" s="177"/>
      <c r="F5" s="177"/>
      <c r="G5" s="177"/>
      <c r="H5" s="177"/>
      <c r="I5" s="177"/>
      <c r="J5" s="177"/>
    </row>
    <row r="6" spans="2:11" ht="12.95" customHeight="1" x14ac:dyDescent="0.25">
      <c r="I6" s="7"/>
      <c r="J6" s="8"/>
    </row>
    <row r="7" spans="2:11" s="9" customFormat="1" ht="40.9" customHeight="1" x14ac:dyDescent="0.2">
      <c r="B7" s="112" t="s">
        <v>1</v>
      </c>
      <c r="C7" s="193" t="s">
        <v>2</v>
      </c>
      <c r="D7" s="193"/>
      <c r="E7" s="193"/>
      <c r="F7" s="193"/>
      <c r="G7" s="144" t="s">
        <v>774</v>
      </c>
      <c r="H7" s="144" t="s">
        <v>738</v>
      </c>
      <c r="I7" s="113" t="s">
        <v>3</v>
      </c>
      <c r="J7" s="112" t="s">
        <v>751</v>
      </c>
    </row>
    <row r="8" spans="2:11" x14ac:dyDescent="0.25">
      <c r="B8" s="197" t="s">
        <v>7</v>
      </c>
      <c r="C8" s="198"/>
      <c r="D8" s="198"/>
      <c r="E8" s="198"/>
      <c r="F8" s="199"/>
      <c r="G8" s="140"/>
      <c r="H8" s="11"/>
      <c r="I8" s="12"/>
      <c r="J8" s="12"/>
      <c r="K8" s="11"/>
    </row>
    <row r="9" spans="2:11" ht="15" customHeight="1" x14ac:dyDescent="0.25">
      <c r="B9" s="10"/>
      <c r="C9" s="181"/>
      <c r="D9" s="181"/>
      <c r="E9" s="181"/>
      <c r="F9" s="181"/>
      <c r="G9" s="140"/>
      <c r="H9" s="11"/>
      <c r="I9" s="12"/>
      <c r="J9" s="12"/>
      <c r="K9" s="11" t="s">
        <v>737</v>
      </c>
    </row>
    <row r="10" spans="2:11" ht="15" customHeight="1" x14ac:dyDescent="0.25">
      <c r="B10" s="10"/>
      <c r="C10" s="181"/>
      <c r="D10" s="181"/>
      <c r="E10" s="181"/>
      <c r="F10" s="181"/>
      <c r="G10" s="140"/>
      <c r="H10" s="11"/>
      <c r="I10" s="12"/>
      <c r="J10" s="12"/>
      <c r="K10" s="11"/>
    </row>
    <row r="11" spans="2:11" ht="15" customHeight="1" x14ac:dyDescent="0.25">
      <c r="B11" s="197" t="s">
        <v>8</v>
      </c>
      <c r="C11" s="198"/>
      <c r="D11" s="198"/>
      <c r="E11" s="198"/>
      <c r="F11" s="199"/>
      <c r="G11" s="140"/>
      <c r="H11" s="11"/>
      <c r="I11" s="12"/>
      <c r="J11" s="12"/>
      <c r="K11" s="11"/>
    </row>
    <row r="12" spans="2:11" x14ac:dyDescent="0.25">
      <c r="B12" s="10"/>
      <c r="C12" s="181"/>
      <c r="D12" s="181"/>
      <c r="E12" s="181"/>
      <c r="F12" s="181"/>
      <c r="G12" s="140"/>
      <c r="H12" s="11"/>
      <c r="I12" s="12"/>
      <c r="J12" s="12"/>
      <c r="K12" s="11" t="s">
        <v>735</v>
      </c>
    </row>
    <row r="13" spans="2:11" x14ac:dyDescent="0.25">
      <c r="B13" s="10"/>
      <c r="C13" s="181"/>
      <c r="D13" s="181"/>
      <c r="E13" s="181"/>
      <c r="F13" s="181"/>
      <c r="G13" s="140"/>
      <c r="H13" s="11"/>
      <c r="I13" s="12"/>
      <c r="J13" s="12"/>
      <c r="K13" s="11" t="s">
        <v>736</v>
      </c>
    </row>
    <row r="14" spans="2:11" x14ac:dyDescent="0.25">
      <c r="B14" s="197" t="s">
        <v>9</v>
      </c>
      <c r="C14" s="198"/>
      <c r="D14" s="198"/>
      <c r="E14" s="198"/>
      <c r="F14" s="199"/>
      <c r="G14" s="140"/>
      <c r="H14" s="11"/>
      <c r="I14" s="12"/>
      <c r="J14" s="12"/>
      <c r="K14" s="11"/>
    </row>
    <row r="15" spans="2:11" x14ac:dyDescent="0.25">
      <c r="B15" s="10"/>
      <c r="C15" s="181"/>
      <c r="D15" s="181"/>
      <c r="E15" s="181"/>
      <c r="F15" s="181"/>
      <c r="G15" s="140"/>
      <c r="H15" s="11"/>
      <c r="I15" s="12"/>
      <c r="J15" s="12"/>
      <c r="K15" s="11" t="s">
        <v>734</v>
      </c>
    </row>
    <row r="16" spans="2:11" x14ac:dyDescent="0.25">
      <c r="B16" s="197" t="s">
        <v>11</v>
      </c>
      <c r="C16" s="198"/>
      <c r="D16" s="198"/>
      <c r="E16" s="198"/>
      <c r="F16" s="199"/>
      <c r="G16" s="140"/>
      <c r="H16" s="11"/>
      <c r="I16" s="12"/>
      <c r="J16" s="12"/>
      <c r="K16" s="11"/>
    </row>
    <row r="17" spans="2:11" x14ac:dyDescent="0.25">
      <c r="B17" s="10"/>
      <c r="C17" s="181"/>
      <c r="D17" s="181"/>
      <c r="E17" s="181"/>
      <c r="F17" s="181"/>
      <c r="G17" s="140"/>
      <c r="H17" s="11"/>
      <c r="I17" s="12"/>
      <c r="J17" s="12"/>
      <c r="K17" s="11" t="s">
        <v>733</v>
      </c>
    </row>
    <row r="18" spans="2:11" x14ac:dyDescent="0.25">
      <c r="B18" s="197" t="s">
        <v>10</v>
      </c>
      <c r="C18" s="198"/>
      <c r="D18" s="198"/>
      <c r="E18" s="198"/>
      <c r="F18" s="199"/>
      <c r="G18" s="140"/>
      <c r="H18" s="11"/>
      <c r="I18" s="12"/>
      <c r="J18" s="12"/>
      <c r="K18" s="11"/>
    </row>
    <row r="19" spans="2:11" x14ac:dyDescent="0.25">
      <c r="B19" s="10"/>
      <c r="C19" s="181"/>
      <c r="D19" s="181"/>
      <c r="E19" s="181"/>
      <c r="F19" s="181"/>
      <c r="G19" s="140"/>
      <c r="H19" s="11"/>
      <c r="I19" s="12"/>
      <c r="J19" s="12"/>
      <c r="K19" s="11" t="s">
        <v>732</v>
      </c>
    </row>
    <row r="20" spans="2:11" x14ac:dyDescent="0.25">
      <c r="B20" s="197" t="s">
        <v>5</v>
      </c>
      <c r="C20" s="198"/>
      <c r="D20" s="198"/>
      <c r="E20" s="198"/>
      <c r="F20" s="199"/>
      <c r="G20" s="140"/>
      <c r="H20" s="11"/>
      <c r="I20" s="12"/>
      <c r="J20" s="12"/>
      <c r="K20" s="11"/>
    </row>
    <row r="21" spans="2:11" x14ac:dyDescent="0.25">
      <c r="B21" s="10"/>
      <c r="C21" s="181"/>
      <c r="D21" s="181"/>
      <c r="E21" s="181"/>
      <c r="F21" s="181"/>
      <c r="G21" s="140"/>
      <c r="H21" s="11"/>
      <c r="I21" s="12"/>
      <c r="J21" s="12"/>
      <c r="K21" s="11" t="s">
        <v>731</v>
      </c>
    </row>
    <row r="22" spans="2:11" x14ac:dyDescent="0.25">
      <c r="B22" s="197" t="s">
        <v>6</v>
      </c>
      <c r="C22" s="198"/>
      <c r="D22" s="198"/>
      <c r="E22" s="198"/>
      <c r="F22" s="199"/>
      <c r="G22" s="140"/>
      <c r="H22" s="11"/>
      <c r="I22" s="12"/>
      <c r="J22" s="12"/>
      <c r="K22" s="11"/>
    </row>
    <row r="23" spans="2:11" x14ac:dyDescent="0.25">
      <c r="B23" s="10"/>
      <c r="C23" s="181"/>
      <c r="D23" s="181"/>
      <c r="E23" s="181"/>
      <c r="F23" s="181"/>
      <c r="G23" s="140"/>
      <c r="H23" s="11"/>
      <c r="I23" s="12"/>
      <c r="J23" s="12"/>
      <c r="K23" s="11" t="s">
        <v>743</v>
      </c>
    </row>
    <row r="24" spans="2:11" x14ac:dyDescent="0.25">
      <c r="B24" s="197" t="s">
        <v>12</v>
      </c>
      <c r="C24" s="198"/>
      <c r="D24" s="198"/>
      <c r="E24" s="198"/>
      <c r="F24" s="199"/>
      <c r="G24" s="140"/>
      <c r="H24" s="11"/>
      <c r="I24" s="12"/>
      <c r="J24" s="12"/>
      <c r="K24" s="11"/>
    </row>
    <row r="25" spans="2:11" x14ac:dyDescent="0.25">
      <c r="B25" s="10"/>
      <c r="C25" s="181"/>
      <c r="D25" s="181"/>
      <c r="E25" s="181"/>
      <c r="F25" s="181"/>
      <c r="G25" s="140"/>
      <c r="H25" s="11"/>
      <c r="I25" s="12"/>
      <c r="J25" s="12"/>
      <c r="K25" s="11" t="s">
        <v>729</v>
      </c>
    </row>
    <row r="26" spans="2:11" x14ac:dyDescent="0.25">
      <c r="B26" s="197" t="s">
        <v>13</v>
      </c>
      <c r="C26" s="198"/>
      <c r="D26" s="198"/>
      <c r="E26" s="198"/>
      <c r="F26" s="199"/>
      <c r="G26" s="140"/>
      <c r="H26" s="11"/>
      <c r="I26" s="12"/>
      <c r="J26" s="12"/>
      <c r="K26" s="11"/>
    </row>
    <row r="27" spans="2:11" hidden="1" x14ac:dyDescent="0.25">
      <c r="B27" s="10" t="s">
        <v>746</v>
      </c>
      <c r="C27" s="181"/>
      <c r="D27" s="181"/>
      <c r="E27" s="181"/>
      <c r="F27" s="181"/>
      <c r="G27" s="140"/>
      <c r="H27" s="11"/>
      <c r="I27" s="12" t="e">
        <f>VLOOKUP($B27,'[1]CENIK KOMPONENT'!$A:$J,9,FALSE)</f>
        <v>#N/A</v>
      </c>
      <c r="J27" s="12"/>
      <c r="K27" s="11" t="s">
        <v>619</v>
      </c>
    </row>
    <row r="28" spans="2:11" x14ac:dyDescent="0.25">
      <c r="B28" s="10"/>
      <c r="C28" s="181"/>
      <c r="D28" s="181"/>
      <c r="E28" s="181"/>
      <c r="F28" s="181"/>
      <c r="G28" s="140"/>
      <c r="H28" s="11"/>
      <c r="I28" s="12"/>
      <c r="J28" s="12"/>
      <c r="K28" s="11" t="s">
        <v>730</v>
      </c>
    </row>
    <row r="29" spans="2:11" hidden="1" x14ac:dyDescent="0.25">
      <c r="B29" s="10" t="s">
        <v>4</v>
      </c>
      <c r="C29" s="181"/>
      <c r="D29" s="181"/>
      <c r="E29" s="181"/>
      <c r="F29" s="181"/>
      <c r="G29" s="140"/>
      <c r="H29" s="11"/>
      <c r="I29" s="12" t="e">
        <f>VLOOKUP($B29,'[1]CENIK KOMPONENT'!$A:$J,9,FALSE)</f>
        <v>#N/A</v>
      </c>
      <c r="J29" s="12"/>
    </row>
    <row r="30" spans="2:11" hidden="1" x14ac:dyDescent="0.25">
      <c r="B30" s="10" t="s">
        <v>4</v>
      </c>
      <c r="C30" s="181"/>
      <c r="D30" s="181"/>
      <c r="E30" s="181"/>
      <c r="F30" s="181"/>
      <c r="G30" s="140"/>
      <c r="H30" s="11"/>
      <c r="I30" s="12" t="e">
        <f>VLOOKUP($B30,'[1]CENIK KOMPONENT'!$A:$J,9,FALSE)</f>
        <v>#N/A</v>
      </c>
      <c r="J30" s="12"/>
    </row>
    <row r="31" spans="2:11" hidden="1" x14ac:dyDescent="0.25">
      <c r="B31" s="10" t="s">
        <v>4</v>
      </c>
      <c r="C31" s="181"/>
      <c r="D31" s="181"/>
      <c r="E31" s="181"/>
      <c r="F31" s="181"/>
      <c r="G31" s="140"/>
      <c r="H31" s="11"/>
      <c r="I31" s="12" t="e">
        <f>VLOOKUP($B31,'[1]CENIK KOMPONENT'!$A:$J,9,FALSE)</f>
        <v>#N/A</v>
      </c>
      <c r="J31" s="12"/>
    </row>
    <row r="32" spans="2:11" ht="0.95" customHeight="1" x14ac:dyDescent="0.25">
      <c r="B32" s="10" t="s">
        <v>4</v>
      </c>
      <c r="C32" s="181"/>
      <c r="D32" s="181"/>
      <c r="E32" s="181"/>
      <c r="F32" s="181"/>
      <c r="G32" s="140" t="e">
        <f>VLOOKUP($B32,'[1]CENIK KOMPONENT'!$A$3:$K$414,5,FALSE)</f>
        <v>#N/A</v>
      </c>
      <c r="H32" s="11"/>
      <c r="I32" s="12" t="e">
        <f>VLOOKUP($B32,'[1]CENIK KOMPONENT'!$A:$J,9,FALSE)</f>
        <v>#N/A</v>
      </c>
      <c r="J32" s="12"/>
    </row>
    <row r="33" spans="7:14" ht="15.75" x14ac:dyDescent="0.25">
      <c r="G33" s="176" t="s">
        <v>728</v>
      </c>
      <c r="H33" s="176"/>
      <c r="I33" s="176"/>
      <c r="J33" s="14">
        <f>SUM(J9:J32)</f>
        <v>0</v>
      </c>
      <c r="L33" s="176" t="s">
        <v>726</v>
      </c>
      <c r="M33" s="176"/>
      <c r="N33" s="176"/>
    </row>
    <row r="34" spans="7:14" x14ac:dyDescent="0.25">
      <c r="G34" s="177" t="s">
        <v>747</v>
      </c>
      <c r="H34" s="177"/>
      <c r="I34" s="177"/>
      <c r="J34" s="13">
        <f>J33/109.5*9.5</f>
        <v>0</v>
      </c>
      <c r="L34" t="s">
        <v>726</v>
      </c>
    </row>
    <row r="35" spans="7:14" ht="7.5" customHeight="1" x14ac:dyDescent="0.25"/>
    <row r="36" spans="7:14" ht="7.5" customHeight="1" x14ac:dyDescent="0.25"/>
  </sheetData>
  <sheetProtection selectLockedCells="1" selectUnlockedCells="1"/>
  <mergeCells count="32">
    <mergeCell ref="L33:N33"/>
    <mergeCell ref="C32:F32"/>
    <mergeCell ref="G33:I33"/>
    <mergeCell ref="G34:I34"/>
    <mergeCell ref="C28:F28"/>
    <mergeCell ref="C29:F29"/>
    <mergeCell ref="C30:F30"/>
    <mergeCell ref="C31:F31"/>
    <mergeCell ref="C27:F27"/>
    <mergeCell ref="B16:F16"/>
    <mergeCell ref="C17:F17"/>
    <mergeCell ref="B18:F18"/>
    <mergeCell ref="C19:F19"/>
    <mergeCell ref="B20:F20"/>
    <mergeCell ref="C21:F21"/>
    <mergeCell ref="B22:F22"/>
    <mergeCell ref="C23:F23"/>
    <mergeCell ref="B24:F24"/>
    <mergeCell ref="B26:F26"/>
    <mergeCell ref="C25:F25"/>
    <mergeCell ref="C15:F15"/>
    <mergeCell ref="D3:J3"/>
    <mergeCell ref="D4:F4"/>
    <mergeCell ref="D5:J5"/>
    <mergeCell ref="C7:F7"/>
    <mergeCell ref="B8:F8"/>
    <mergeCell ref="C9:F9"/>
    <mergeCell ref="C10:F10"/>
    <mergeCell ref="B11:F11"/>
    <mergeCell ref="C12:F12"/>
    <mergeCell ref="C13:F13"/>
    <mergeCell ref="B14:F14"/>
  </mergeCells>
  <pageMargins left="1.1023622047244095" right="0.70866141732283472" top="0.74803149606299213" bottom="0.7480314960629921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B4126-DA89-4F5D-829F-C91859B67DB3}">
  <dimension ref="B1:N36"/>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5.7109375" hidden="1" customWidth="1"/>
  </cols>
  <sheetData>
    <row r="1" spans="2:11" x14ac:dyDescent="0.25">
      <c r="B1" s="117"/>
      <c r="C1" s="117"/>
    </row>
    <row r="2" spans="2:11" ht="15.75" x14ac:dyDescent="0.25">
      <c r="B2" s="2" t="s">
        <v>0</v>
      </c>
      <c r="D2" s="2" t="s">
        <v>389</v>
      </c>
      <c r="E2" s="3"/>
      <c r="F2" s="3"/>
      <c r="G2" s="3"/>
      <c r="H2" s="3"/>
      <c r="I2" s="4"/>
    </row>
    <row r="3" spans="2:11" ht="15.75" x14ac:dyDescent="0.25">
      <c r="D3" s="185"/>
      <c r="E3" s="185"/>
      <c r="F3" s="185"/>
      <c r="G3" s="185"/>
      <c r="H3" s="185"/>
      <c r="I3" s="185"/>
      <c r="J3" s="185"/>
    </row>
    <row r="4" spans="2:11" ht="18.600000000000001" customHeight="1" x14ac:dyDescent="0.35">
      <c r="B4" s="5"/>
      <c r="C4" s="5"/>
      <c r="D4" s="186" t="s">
        <v>388</v>
      </c>
      <c r="E4" s="176"/>
      <c r="F4" s="176"/>
      <c r="G4" s="141" t="s">
        <v>740</v>
      </c>
    </row>
    <row r="5" spans="2:11" hidden="1" x14ac:dyDescent="0.25">
      <c r="B5" s="6"/>
      <c r="C5" s="114" t="s">
        <v>739</v>
      </c>
      <c r="D5" s="200">
        <f>+J33</f>
        <v>0</v>
      </c>
      <c r="E5" s="177"/>
      <c r="F5" s="177"/>
      <c r="G5" s="177"/>
      <c r="H5" s="177"/>
      <c r="I5" s="177"/>
      <c r="J5" s="177"/>
    </row>
    <row r="6" spans="2:11" ht="12.95" customHeight="1" x14ac:dyDescent="0.25">
      <c r="I6" s="7"/>
      <c r="J6" s="8"/>
    </row>
    <row r="7" spans="2:11" s="9" customFormat="1" ht="45.6" customHeight="1" x14ac:dyDescent="0.2">
      <c r="B7" s="112" t="s">
        <v>1</v>
      </c>
      <c r="C7" s="193" t="s">
        <v>2</v>
      </c>
      <c r="D7" s="193"/>
      <c r="E7" s="193"/>
      <c r="F7" s="193"/>
      <c r="G7" s="144" t="s">
        <v>774</v>
      </c>
      <c r="H7" s="144" t="s">
        <v>738</v>
      </c>
      <c r="I7" s="113" t="s">
        <v>3</v>
      </c>
      <c r="J7" s="112" t="s">
        <v>751</v>
      </c>
    </row>
    <row r="8" spans="2:11" x14ac:dyDescent="0.25">
      <c r="B8" s="197" t="s">
        <v>7</v>
      </c>
      <c r="C8" s="198"/>
      <c r="D8" s="198"/>
      <c r="E8" s="198"/>
      <c r="F8" s="199"/>
      <c r="G8" s="140"/>
      <c r="H8" s="11"/>
      <c r="I8" s="12"/>
      <c r="J8" s="12"/>
      <c r="K8" s="11"/>
    </row>
    <row r="9" spans="2:11" ht="15" customHeight="1" x14ac:dyDescent="0.25">
      <c r="B9" s="10"/>
      <c r="C9" s="181"/>
      <c r="D9" s="181"/>
      <c r="E9" s="181"/>
      <c r="F9" s="181"/>
      <c r="G9" s="140"/>
      <c r="H9" s="11"/>
      <c r="I9" s="12"/>
      <c r="J9" s="12"/>
      <c r="K9" s="11" t="s">
        <v>737</v>
      </c>
    </row>
    <row r="10" spans="2:11" ht="15" customHeight="1" x14ac:dyDescent="0.25">
      <c r="B10" s="10"/>
      <c r="C10" s="181"/>
      <c r="D10" s="181"/>
      <c r="E10" s="181"/>
      <c r="F10" s="181"/>
      <c r="G10" s="140"/>
      <c r="H10" s="11"/>
      <c r="I10" s="12"/>
      <c r="J10" s="12"/>
      <c r="K10" s="11"/>
    </row>
    <row r="11" spans="2:11" ht="15" customHeight="1" x14ac:dyDescent="0.25">
      <c r="B11" s="197" t="s">
        <v>8</v>
      </c>
      <c r="C11" s="198"/>
      <c r="D11" s="198"/>
      <c r="E11" s="198"/>
      <c r="F11" s="199"/>
      <c r="G11" s="140"/>
      <c r="H11" s="11"/>
      <c r="I11" s="12"/>
      <c r="J11" s="12"/>
      <c r="K11" s="11"/>
    </row>
    <row r="12" spans="2:11" x14ac:dyDescent="0.25">
      <c r="B12" s="10"/>
      <c r="C12" s="181"/>
      <c r="D12" s="181"/>
      <c r="E12" s="181"/>
      <c r="F12" s="181"/>
      <c r="G12" s="140"/>
      <c r="H12" s="11"/>
      <c r="I12" s="12"/>
      <c r="J12" s="12"/>
      <c r="K12" s="11" t="s">
        <v>735</v>
      </c>
    </row>
    <row r="13" spans="2:11" x14ac:dyDescent="0.25">
      <c r="B13" s="10"/>
      <c r="C13" s="181"/>
      <c r="D13" s="181"/>
      <c r="E13" s="181"/>
      <c r="F13" s="181"/>
      <c r="G13" s="140"/>
      <c r="H13" s="11"/>
      <c r="I13" s="12"/>
      <c r="J13" s="12"/>
      <c r="K13" s="11" t="s">
        <v>736</v>
      </c>
    </row>
    <row r="14" spans="2:11" x14ac:dyDescent="0.25">
      <c r="B14" s="197" t="s">
        <v>9</v>
      </c>
      <c r="C14" s="198"/>
      <c r="D14" s="198"/>
      <c r="E14" s="198"/>
      <c r="F14" s="199"/>
      <c r="G14" s="140"/>
      <c r="H14" s="11"/>
      <c r="I14" s="12"/>
      <c r="J14" s="12"/>
      <c r="K14" s="11"/>
    </row>
    <row r="15" spans="2:11" x14ac:dyDescent="0.25">
      <c r="B15" s="10"/>
      <c r="C15" s="181"/>
      <c r="D15" s="181"/>
      <c r="E15" s="181"/>
      <c r="F15" s="181"/>
      <c r="G15" s="140"/>
      <c r="H15" s="11"/>
      <c r="I15" s="12"/>
      <c r="J15" s="12"/>
      <c r="K15" s="11" t="s">
        <v>734</v>
      </c>
    </row>
    <row r="16" spans="2:11" x14ac:dyDescent="0.25">
      <c r="B16" s="197" t="s">
        <v>11</v>
      </c>
      <c r="C16" s="198"/>
      <c r="D16" s="198"/>
      <c r="E16" s="198"/>
      <c r="F16" s="199"/>
      <c r="G16" s="140"/>
      <c r="H16" s="11"/>
      <c r="I16" s="12"/>
      <c r="J16" s="12"/>
      <c r="K16" s="11"/>
    </row>
    <row r="17" spans="2:11" x14ac:dyDescent="0.25">
      <c r="B17" s="10"/>
      <c r="C17" s="181"/>
      <c r="D17" s="181"/>
      <c r="E17" s="181"/>
      <c r="F17" s="181"/>
      <c r="G17" s="140"/>
      <c r="H17" s="11"/>
      <c r="I17" s="12"/>
      <c r="J17" s="12"/>
      <c r="K17" s="11" t="s">
        <v>733</v>
      </c>
    </row>
    <row r="18" spans="2:11" x14ac:dyDescent="0.25">
      <c r="B18" s="197" t="s">
        <v>10</v>
      </c>
      <c r="C18" s="198"/>
      <c r="D18" s="198"/>
      <c r="E18" s="198"/>
      <c r="F18" s="199"/>
      <c r="G18" s="140"/>
      <c r="H18" s="11"/>
      <c r="I18" s="12"/>
      <c r="J18" s="12"/>
      <c r="K18" s="11"/>
    </row>
    <row r="19" spans="2:11" x14ac:dyDescent="0.25">
      <c r="B19" s="10"/>
      <c r="C19" s="181"/>
      <c r="D19" s="181"/>
      <c r="E19" s="181"/>
      <c r="F19" s="181"/>
      <c r="G19" s="140"/>
      <c r="H19" s="11"/>
      <c r="I19" s="12"/>
      <c r="J19" s="12"/>
      <c r="K19" s="11" t="s">
        <v>732</v>
      </c>
    </row>
    <row r="20" spans="2:11" x14ac:dyDescent="0.25">
      <c r="B20" s="197" t="s">
        <v>5</v>
      </c>
      <c r="C20" s="198"/>
      <c r="D20" s="198"/>
      <c r="E20" s="198"/>
      <c r="F20" s="199"/>
      <c r="G20" s="140"/>
      <c r="H20" s="11"/>
      <c r="I20" s="12"/>
      <c r="J20" s="12"/>
      <c r="K20" s="11"/>
    </row>
    <row r="21" spans="2:11" x14ac:dyDescent="0.25">
      <c r="B21" s="10"/>
      <c r="C21" s="181"/>
      <c r="D21" s="181"/>
      <c r="E21" s="181"/>
      <c r="F21" s="181"/>
      <c r="G21" s="140"/>
      <c r="H21" s="11"/>
      <c r="I21" s="12"/>
      <c r="J21" s="12"/>
      <c r="K21" s="11" t="s">
        <v>731</v>
      </c>
    </row>
    <row r="22" spans="2:11" x14ac:dyDescent="0.25">
      <c r="B22" s="197" t="s">
        <v>6</v>
      </c>
      <c r="C22" s="198"/>
      <c r="D22" s="198"/>
      <c r="E22" s="198"/>
      <c r="F22" s="199"/>
      <c r="G22" s="140"/>
      <c r="H22" s="11"/>
      <c r="I22" s="12"/>
      <c r="J22" s="12"/>
      <c r="K22" s="11"/>
    </row>
    <row r="23" spans="2:11" x14ac:dyDescent="0.25">
      <c r="B23" s="10"/>
      <c r="C23" s="181"/>
      <c r="D23" s="181"/>
      <c r="E23" s="181"/>
      <c r="F23" s="181"/>
      <c r="G23" s="140"/>
      <c r="H23" s="11"/>
      <c r="I23" s="12"/>
      <c r="J23" s="12"/>
      <c r="K23" s="11" t="s">
        <v>743</v>
      </c>
    </row>
    <row r="24" spans="2:11" x14ac:dyDescent="0.25">
      <c r="B24" s="197" t="s">
        <v>12</v>
      </c>
      <c r="C24" s="198"/>
      <c r="D24" s="198"/>
      <c r="E24" s="198"/>
      <c r="F24" s="199"/>
      <c r="G24" s="140"/>
      <c r="H24" s="11"/>
      <c r="I24" s="12"/>
      <c r="J24" s="12"/>
      <c r="K24" s="11"/>
    </row>
    <row r="25" spans="2:11" x14ac:dyDescent="0.25">
      <c r="B25" s="10"/>
      <c r="C25" s="181"/>
      <c r="D25" s="181"/>
      <c r="E25" s="181"/>
      <c r="F25" s="181"/>
      <c r="G25" s="140"/>
      <c r="H25" s="11"/>
      <c r="I25" s="12"/>
      <c r="J25" s="12"/>
      <c r="K25" s="11" t="s">
        <v>729</v>
      </c>
    </row>
    <row r="26" spans="2:11" x14ac:dyDescent="0.25">
      <c r="B26" s="197" t="s">
        <v>13</v>
      </c>
      <c r="C26" s="198"/>
      <c r="D26" s="198"/>
      <c r="E26" s="198"/>
      <c r="F26" s="199"/>
      <c r="G26" s="140"/>
      <c r="H26" s="11"/>
      <c r="I26" s="12"/>
      <c r="J26" s="12"/>
      <c r="K26" s="11"/>
    </row>
    <row r="27" spans="2:11" hidden="1" x14ac:dyDescent="0.25">
      <c r="B27" s="10" t="s">
        <v>746</v>
      </c>
      <c r="C27" s="181"/>
      <c r="D27" s="181"/>
      <c r="E27" s="181"/>
      <c r="F27" s="181"/>
      <c r="G27" s="140"/>
      <c r="H27" s="11"/>
      <c r="I27" s="12" t="e">
        <f>VLOOKUP($B27,'[1]CENIK KOMPONENT'!$A:$J,9,FALSE)</f>
        <v>#N/A</v>
      </c>
      <c r="J27" s="12"/>
      <c r="K27" s="11" t="s">
        <v>619</v>
      </c>
    </row>
    <row r="28" spans="2:11" x14ac:dyDescent="0.25">
      <c r="B28" s="10"/>
      <c r="C28" s="181"/>
      <c r="D28" s="181"/>
      <c r="E28" s="181"/>
      <c r="F28" s="181"/>
      <c r="G28" s="140"/>
      <c r="H28" s="11"/>
      <c r="I28" s="12"/>
      <c r="J28" s="12"/>
      <c r="K28" s="11" t="s">
        <v>730</v>
      </c>
    </row>
    <row r="29" spans="2:11" hidden="1" x14ac:dyDescent="0.25">
      <c r="B29" s="10" t="s">
        <v>4</v>
      </c>
      <c r="C29" s="181"/>
      <c r="D29" s="181"/>
      <c r="E29" s="181"/>
      <c r="F29" s="181"/>
      <c r="G29" s="140"/>
      <c r="H29" s="11"/>
      <c r="I29" s="12"/>
      <c r="J29" s="12"/>
    </row>
    <row r="30" spans="2:11" hidden="1" x14ac:dyDescent="0.25">
      <c r="B30" s="10" t="s">
        <v>4</v>
      </c>
      <c r="C30" s="181"/>
      <c r="D30" s="181"/>
      <c r="E30" s="181"/>
      <c r="F30" s="181"/>
      <c r="G30" s="140"/>
      <c r="H30" s="11"/>
      <c r="I30" s="12"/>
      <c r="J30" s="12"/>
    </row>
    <row r="31" spans="2:11" hidden="1" x14ac:dyDescent="0.25">
      <c r="B31" s="10" t="s">
        <v>4</v>
      </c>
      <c r="C31" s="181"/>
      <c r="D31" s="181"/>
      <c r="E31" s="181"/>
      <c r="F31" s="181"/>
      <c r="G31" s="140"/>
      <c r="H31" s="11"/>
      <c r="I31" s="12"/>
      <c r="J31" s="12"/>
    </row>
    <row r="32" spans="2:11" ht="0.95" customHeight="1" x14ac:dyDescent="0.25">
      <c r="B32" s="10" t="s">
        <v>4</v>
      </c>
      <c r="C32" s="181"/>
      <c r="D32" s="181"/>
      <c r="E32" s="181"/>
      <c r="F32" s="181"/>
      <c r="G32" s="140" t="e">
        <f>VLOOKUP($B32,'[1]CENIK KOMPONENT'!$A$3:$K$414,5,FALSE)</f>
        <v>#N/A</v>
      </c>
      <c r="H32" s="11"/>
      <c r="I32" s="12"/>
      <c r="J32" s="12"/>
    </row>
    <row r="33" spans="7:14" ht="15.75" x14ac:dyDescent="0.25">
      <c r="G33" s="176" t="s">
        <v>728</v>
      </c>
      <c r="H33" s="176"/>
      <c r="I33" s="176"/>
      <c r="J33" s="14">
        <f>SUM(J9:J32)</f>
        <v>0</v>
      </c>
      <c r="L33" s="176" t="s">
        <v>726</v>
      </c>
      <c r="M33" s="176"/>
      <c r="N33" s="176"/>
    </row>
    <row r="34" spans="7:14" x14ac:dyDescent="0.25">
      <c r="G34" s="177" t="s">
        <v>747</v>
      </c>
      <c r="H34" s="177"/>
      <c r="I34" s="177"/>
      <c r="J34" s="13">
        <f>J33/109.5*9.5</f>
        <v>0</v>
      </c>
      <c r="L34" t="s">
        <v>726</v>
      </c>
    </row>
    <row r="35" spans="7:14" ht="7.5" customHeight="1" x14ac:dyDescent="0.25"/>
    <row r="36" spans="7:14" ht="7.5" customHeight="1" x14ac:dyDescent="0.25"/>
  </sheetData>
  <sheetProtection selectLockedCells="1" selectUnlockedCells="1"/>
  <mergeCells count="32">
    <mergeCell ref="L33:N33"/>
    <mergeCell ref="C32:F32"/>
    <mergeCell ref="G33:I33"/>
    <mergeCell ref="G34:I34"/>
    <mergeCell ref="C28:F28"/>
    <mergeCell ref="C29:F29"/>
    <mergeCell ref="C30:F30"/>
    <mergeCell ref="C31:F31"/>
    <mergeCell ref="C27:F27"/>
    <mergeCell ref="B16:F16"/>
    <mergeCell ref="C17:F17"/>
    <mergeCell ref="B18:F18"/>
    <mergeCell ref="C19:F19"/>
    <mergeCell ref="B20:F20"/>
    <mergeCell ref="C21:F21"/>
    <mergeCell ref="B22:F22"/>
    <mergeCell ref="C23:F23"/>
    <mergeCell ref="B24:F24"/>
    <mergeCell ref="B26:F26"/>
    <mergeCell ref="C25:F25"/>
    <mergeCell ref="C15:F15"/>
    <mergeCell ref="D3:J3"/>
    <mergeCell ref="D4:F4"/>
    <mergeCell ref="D5:J5"/>
    <mergeCell ref="C7:F7"/>
    <mergeCell ref="B8:F8"/>
    <mergeCell ref="C9:F9"/>
    <mergeCell ref="C10:F10"/>
    <mergeCell ref="B11:F11"/>
    <mergeCell ref="C12:F12"/>
    <mergeCell ref="C13:F13"/>
    <mergeCell ref="B14:F14"/>
  </mergeCells>
  <pageMargins left="1.1023622047244095" right="0.70866141732283472" top="0.74803149606299213" bottom="0.7480314960629921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FB2B0-5083-4C47-B59C-21988517B2FB}">
  <dimension ref="B1:N37"/>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2" x14ac:dyDescent="0.25">
      <c r="B1" s="117"/>
      <c r="C1" s="117"/>
    </row>
    <row r="2" spans="2:12" ht="15.75" x14ac:dyDescent="0.25">
      <c r="B2" s="2" t="s">
        <v>0</v>
      </c>
      <c r="D2" s="2" t="s">
        <v>391</v>
      </c>
      <c r="E2" s="3"/>
      <c r="F2" s="3"/>
      <c r="G2" s="3"/>
      <c r="H2" s="3"/>
      <c r="I2" s="4"/>
    </row>
    <row r="3" spans="2:12" ht="15.75" x14ac:dyDescent="0.25">
      <c r="D3" s="185"/>
      <c r="E3" s="185"/>
      <c r="F3" s="185"/>
      <c r="G3" s="185"/>
      <c r="H3" s="185"/>
      <c r="I3" s="185"/>
      <c r="J3" s="185"/>
    </row>
    <row r="4" spans="2:12" ht="18.600000000000001" customHeight="1" x14ac:dyDescent="0.35">
      <c r="B4" s="5"/>
      <c r="C4" s="5"/>
      <c r="D4" s="186" t="s">
        <v>390</v>
      </c>
      <c r="E4" s="176"/>
      <c r="F4" s="176"/>
      <c r="G4" s="141" t="s">
        <v>740</v>
      </c>
    </row>
    <row r="5" spans="2:12" hidden="1" x14ac:dyDescent="0.25">
      <c r="B5" s="6"/>
      <c r="C5" s="114" t="s">
        <v>739</v>
      </c>
      <c r="D5" s="200">
        <f>+J34</f>
        <v>0</v>
      </c>
      <c r="E5" s="177"/>
      <c r="F5" s="177"/>
      <c r="G5" s="177"/>
      <c r="H5" s="177"/>
      <c r="I5" s="177"/>
      <c r="J5" s="177"/>
    </row>
    <row r="6" spans="2:12" ht="12.95" customHeight="1" x14ac:dyDescent="0.25">
      <c r="I6" s="7"/>
      <c r="J6" s="8"/>
    </row>
    <row r="7" spans="2:12" s="9" customFormat="1" ht="38.450000000000003" customHeight="1" x14ac:dyDescent="0.2">
      <c r="B7" s="112" t="s">
        <v>1</v>
      </c>
      <c r="C7" s="193" t="s">
        <v>2</v>
      </c>
      <c r="D7" s="193"/>
      <c r="E7" s="193"/>
      <c r="F7" s="193"/>
      <c r="G7" s="144" t="s">
        <v>774</v>
      </c>
      <c r="H7" s="144" t="s">
        <v>738</v>
      </c>
      <c r="I7" s="113" t="s">
        <v>3</v>
      </c>
      <c r="J7" s="112" t="s">
        <v>751</v>
      </c>
    </row>
    <row r="8" spans="2:12" hidden="1" x14ac:dyDescent="0.25">
      <c r="B8" s="10" t="s">
        <v>4</v>
      </c>
      <c r="C8" s="181" t="e">
        <f>VLOOKUP($B8,'[1]CENIK KOMPONENT'!A:J,2,FALSE)</f>
        <v>#N/A</v>
      </c>
      <c r="D8" s="181"/>
      <c r="E8" s="181"/>
      <c r="F8" s="181"/>
      <c r="G8" s="140" t="e">
        <f>VLOOKUP($B8,'[1]CENIK KOMPONENT'!$A$3:$K$414,5,FALSE)</f>
        <v>#N/A</v>
      </c>
      <c r="H8" s="11">
        <v>1</v>
      </c>
      <c r="I8" s="12" t="e">
        <f>VLOOKUP($B8,'[1]CENIK KOMPONENT'!$A$3:$K$414,8,FALSE)</f>
        <v>#N/A</v>
      </c>
      <c r="J8" s="12"/>
      <c r="K8" s="11"/>
    </row>
    <row r="9" spans="2:12" x14ac:dyDescent="0.25">
      <c r="B9" s="197" t="s">
        <v>8</v>
      </c>
      <c r="C9" s="198"/>
      <c r="D9" s="198"/>
      <c r="E9" s="198"/>
      <c r="F9" s="199"/>
      <c r="G9" s="140"/>
      <c r="H9" s="11"/>
      <c r="I9" s="12"/>
      <c r="J9" s="12"/>
      <c r="K9" s="11"/>
    </row>
    <row r="10" spans="2:12" x14ac:dyDescent="0.25">
      <c r="B10" s="10"/>
      <c r="C10" s="181"/>
      <c r="D10" s="181"/>
      <c r="E10" s="181"/>
      <c r="F10" s="181"/>
      <c r="G10" s="140"/>
      <c r="H10" s="11"/>
      <c r="I10" s="12"/>
      <c r="J10" s="12"/>
      <c r="K10" s="11" t="s">
        <v>735</v>
      </c>
    </row>
    <row r="11" spans="2:12" x14ac:dyDescent="0.25">
      <c r="B11" s="10"/>
      <c r="C11" s="181"/>
      <c r="D11" s="181"/>
      <c r="E11" s="181"/>
      <c r="F11" s="181"/>
      <c r="G11" s="140"/>
      <c r="H11" s="11"/>
      <c r="I11" s="12"/>
      <c r="J11" s="12"/>
      <c r="K11" s="11" t="s">
        <v>736</v>
      </c>
    </row>
    <row r="12" spans="2:12" x14ac:dyDescent="0.25">
      <c r="B12" s="197" t="s">
        <v>9</v>
      </c>
      <c r="C12" s="198"/>
      <c r="D12" s="198"/>
      <c r="E12" s="198"/>
      <c r="F12" s="199"/>
      <c r="G12" s="140"/>
      <c r="H12" s="11"/>
      <c r="I12" s="12"/>
      <c r="J12" s="12"/>
      <c r="K12" s="11"/>
    </row>
    <row r="13" spans="2:12" x14ac:dyDescent="0.25">
      <c r="B13" s="10"/>
      <c r="C13" s="181"/>
      <c r="D13" s="181"/>
      <c r="E13" s="181"/>
      <c r="F13" s="181"/>
      <c r="G13" s="140"/>
      <c r="H13" s="11"/>
      <c r="I13" s="12"/>
      <c r="J13" s="12"/>
      <c r="K13" s="11" t="s">
        <v>734</v>
      </c>
      <c r="L13" s="129"/>
    </row>
    <row r="14" spans="2:12" x14ac:dyDescent="0.25">
      <c r="B14" s="197" t="s">
        <v>11</v>
      </c>
      <c r="C14" s="198"/>
      <c r="D14" s="198"/>
      <c r="E14" s="198"/>
      <c r="F14" s="199"/>
      <c r="G14" s="140"/>
      <c r="H14" s="11"/>
      <c r="I14" s="12"/>
      <c r="J14" s="12"/>
      <c r="K14" s="11"/>
    </row>
    <row r="15" spans="2:12" x14ac:dyDescent="0.25">
      <c r="B15" s="10"/>
      <c r="C15" s="181"/>
      <c r="D15" s="181"/>
      <c r="E15" s="181"/>
      <c r="F15" s="181"/>
      <c r="G15" s="140"/>
      <c r="H15" s="11"/>
      <c r="I15" s="12"/>
      <c r="J15" s="12"/>
      <c r="K15" s="11" t="s">
        <v>733</v>
      </c>
    </row>
    <row r="16" spans="2:12" x14ac:dyDescent="0.25">
      <c r="B16" s="197" t="s">
        <v>10</v>
      </c>
      <c r="C16" s="198"/>
      <c r="D16" s="198"/>
      <c r="E16" s="198"/>
      <c r="F16" s="199"/>
      <c r="G16" s="140"/>
      <c r="H16" s="11"/>
      <c r="I16" s="12"/>
      <c r="J16" s="12"/>
      <c r="K16" s="11"/>
    </row>
    <row r="17" spans="2:11" x14ac:dyDescent="0.25">
      <c r="B17" s="10"/>
      <c r="C17" s="181"/>
      <c r="D17" s="181"/>
      <c r="E17" s="181"/>
      <c r="F17" s="181"/>
      <c r="G17" s="140"/>
      <c r="H17" s="11"/>
      <c r="I17" s="12"/>
      <c r="J17" s="12"/>
      <c r="K17" s="11" t="s">
        <v>732</v>
      </c>
    </row>
    <row r="18" spans="2:11" x14ac:dyDescent="0.25">
      <c r="B18" s="145" t="s">
        <v>5</v>
      </c>
      <c r="C18" s="146"/>
      <c r="D18" s="146"/>
      <c r="E18" s="146"/>
      <c r="F18" s="147"/>
      <c r="G18" s="140"/>
      <c r="H18" s="11"/>
      <c r="I18" s="12"/>
      <c r="J18" s="12"/>
      <c r="K18" s="11"/>
    </row>
    <row r="19" spans="2:11" x14ac:dyDescent="0.25">
      <c r="B19" s="10"/>
      <c r="C19" s="181"/>
      <c r="D19" s="181"/>
      <c r="E19" s="181"/>
      <c r="F19" s="181"/>
      <c r="G19" s="140"/>
      <c r="H19" s="11"/>
      <c r="I19" s="12"/>
      <c r="J19" s="12"/>
      <c r="K19" s="11" t="s">
        <v>731</v>
      </c>
    </row>
    <row r="20" spans="2:11" x14ac:dyDescent="0.25">
      <c r="B20" s="197" t="s">
        <v>745</v>
      </c>
      <c r="C20" s="198"/>
      <c r="D20" s="198"/>
      <c r="E20" s="198"/>
      <c r="F20" s="199"/>
      <c r="G20" s="140"/>
      <c r="H20" s="11"/>
      <c r="I20" s="12"/>
      <c r="J20" s="12"/>
      <c r="K20" s="11"/>
    </row>
    <row r="21" spans="2:11" x14ac:dyDescent="0.25">
      <c r="B21" s="10"/>
      <c r="C21" s="181"/>
      <c r="D21" s="181"/>
      <c r="E21" s="181"/>
      <c r="F21" s="181"/>
      <c r="G21" s="140"/>
      <c r="H21" s="11"/>
      <c r="I21" s="12"/>
      <c r="J21" s="12"/>
      <c r="K21" s="11" t="s">
        <v>744</v>
      </c>
    </row>
    <row r="22" spans="2:11" x14ac:dyDescent="0.25">
      <c r="B22" s="197" t="s">
        <v>6</v>
      </c>
      <c r="C22" s="198"/>
      <c r="D22" s="198"/>
      <c r="E22" s="198"/>
      <c r="F22" s="199"/>
      <c r="G22" s="140"/>
      <c r="H22" s="11"/>
      <c r="I22" s="12"/>
      <c r="J22" s="12"/>
      <c r="K22" s="11"/>
    </row>
    <row r="23" spans="2:11" x14ac:dyDescent="0.25">
      <c r="B23" s="10"/>
      <c r="C23" s="181"/>
      <c r="D23" s="181"/>
      <c r="E23" s="181"/>
      <c r="F23" s="181"/>
      <c r="G23" s="140"/>
      <c r="H23" s="11"/>
      <c r="I23" s="12"/>
      <c r="J23" s="12"/>
      <c r="K23" s="11" t="s">
        <v>743</v>
      </c>
    </row>
    <row r="24" spans="2:11" x14ac:dyDescent="0.25">
      <c r="B24" s="197" t="s">
        <v>12</v>
      </c>
      <c r="C24" s="198"/>
      <c r="D24" s="198"/>
      <c r="E24" s="198"/>
      <c r="F24" s="199"/>
      <c r="G24" s="140"/>
      <c r="H24" s="11"/>
      <c r="I24" s="12"/>
      <c r="J24" s="12"/>
      <c r="K24" s="11"/>
    </row>
    <row r="25" spans="2:11" x14ac:dyDescent="0.25">
      <c r="B25" s="10"/>
      <c r="C25" s="181"/>
      <c r="D25" s="181"/>
      <c r="E25" s="181"/>
      <c r="F25" s="181"/>
      <c r="G25" s="140"/>
      <c r="H25" s="11"/>
      <c r="I25" s="12"/>
      <c r="J25" s="12"/>
      <c r="K25" s="11" t="s">
        <v>729</v>
      </c>
    </row>
    <row r="26" spans="2:11" x14ac:dyDescent="0.25">
      <c r="B26" s="197" t="s">
        <v>742</v>
      </c>
      <c r="C26" s="198"/>
      <c r="D26" s="198"/>
      <c r="E26" s="198"/>
      <c r="F26" s="199"/>
      <c r="G26" s="140"/>
      <c r="H26" s="11"/>
      <c r="I26" s="12"/>
      <c r="J26" s="12"/>
    </row>
    <row r="27" spans="2:11" x14ac:dyDescent="0.25">
      <c r="B27" s="10"/>
      <c r="C27" s="181"/>
      <c r="D27" s="181"/>
      <c r="E27" s="181"/>
      <c r="F27" s="181"/>
      <c r="G27" s="140"/>
      <c r="H27" s="11"/>
      <c r="I27" s="12"/>
      <c r="J27" s="12"/>
    </row>
    <row r="28" spans="2:11" hidden="1" x14ac:dyDescent="0.25">
      <c r="B28" s="10" t="s">
        <v>4</v>
      </c>
      <c r="C28" s="181"/>
      <c r="D28" s="181"/>
      <c r="E28" s="181"/>
      <c r="F28" s="181"/>
      <c r="G28" s="140" t="e">
        <f>VLOOKUP($B28,'[1]CENIK KOMPONENT'!$A$3:$K$414,5,FALSE)</f>
        <v>#N/A</v>
      </c>
      <c r="H28" s="11"/>
      <c r="I28" s="12"/>
      <c r="J28" s="12"/>
    </row>
    <row r="29" spans="2:11" hidden="1" x14ac:dyDescent="0.25">
      <c r="B29" s="10" t="s">
        <v>4</v>
      </c>
      <c r="C29" s="181"/>
      <c r="D29" s="181"/>
      <c r="E29" s="181"/>
      <c r="F29" s="181"/>
      <c r="G29" s="140" t="e">
        <f>VLOOKUP($B29,'[1]CENIK KOMPONENT'!$A$3:$K$414,5,FALSE)</f>
        <v>#N/A</v>
      </c>
      <c r="H29" s="11"/>
      <c r="I29" s="12"/>
      <c r="J29" s="12"/>
    </row>
    <row r="30" spans="2:11" hidden="1" x14ac:dyDescent="0.25">
      <c r="B30" s="10" t="s">
        <v>4</v>
      </c>
      <c r="C30" s="181"/>
      <c r="D30" s="181"/>
      <c r="E30" s="181"/>
      <c r="F30" s="181"/>
      <c r="G30" s="140" t="e">
        <f>VLOOKUP($B30,'[1]CENIK KOMPONENT'!$A$3:$K$414,5,FALSE)</f>
        <v>#N/A</v>
      </c>
      <c r="H30" s="11"/>
      <c r="I30" s="12"/>
      <c r="J30" s="12"/>
    </row>
    <row r="31" spans="2:11" hidden="1" x14ac:dyDescent="0.25">
      <c r="B31" s="10" t="s">
        <v>4</v>
      </c>
      <c r="C31" s="181"/>
      <c r="D31" s="181"/>
      <c r="E31" s="181"/>
      <c r="F31" s="181"/>
      <c r="G31" s="140" t="e">
        <f>VLOOKUP($B31,'[1]CENIK KOMPONENT'!$A$3:$K$414,5,FALSE)</f>
        <v>#N/A</v>
      </c>
      <c r="H31" s="11"/>
      <c r="I31" s="12"/>
      <c r="J31" s="12"/>
    </row>
    <row r="32" spans="2:11" ht="0.95" customHeight="1" x14ac:dyDescent="0.25">
      <c r="B32" s="10" t="s">
        <v>4</v>
      </c>
      <c r="C32" s="181"/>
      <c r="D32" s="181"/>
      <c r="E32" s="181"/>
      <c r="F32" s="181"/>
      <c r="G32" s="140" t="e">
        <f>VLOOKUP($B32,'[1]CENIK KOMPONENT'!$A$3:$K$414,5,FALSE)</f>
        <v>#N/A</v>
      </c>
      <c r="H32" s="11"/>
      <c r="I32" s="12" t="e">
        <f>VLOOKUP($B32,'[1]CENIK KOMPONENT'!$A$3:$K$414,8,FALSE)</f>
        <v>#N/A</v>
      </c>
      <c r="J32" s="12"/>
    </row>
    <row r="33" spans="7:14" x14ac:dyDescent="0.25">
      <c r="I33" s="13"/>
      <c r="J33" s="13"/>
    </row>
    <row r="34" spans="7:14" ht="15.75" x14ac:dyDescent="0.25">
      <c r="G34" s="176" t="s">
        <v>728</v>
      </c>
      <c r="H34" s="176"/>
      <c r="I34" s="176"/>
      <c r="J34" s="14">
        <f>SUM(J8:J33)</f>
        <v>0</v>
      </c>
      <c r="L34" s="176" t="s">
        <v>726</v>
      </c>
      <c r="M34" s="176"/>
      <c r="N34" s="176"/>
    </row>
    <row r="35" spans="7:14" x14ac:dyDescent="0.25">
      <c r="G35" s="177" t="s">
        <v>727</v>
      </c>
      <c r="H35" s="177"/>
      <c r="I35" s="177"/>
      <c r="J35" s="13">
        <f>J34/109.5*9.5</f>
        <v>0</v>
      </c>
      <c r="L35" t="s">
        <v>726</v>
      </c>
    </row>
    <row r="36" spans="7:14" ht="7.5" customHeight="1" x14ac:dyDescent="0.25"/>
    <row r="37" spans="7:14" ht="7.5" customHeight="1" x14ac:dyDescent="0.25"/>
  </sheetData>
  <sheetProtection selectLockedCells="1" selectUnlockedCells="1"/>
  <mergeCells count="31">
    <mergeCell ref="L34:N34"/>
    <mergeCell ref="G35:I35"/>
    <mergeCell ref="C23:F23"/>
    <mergeCell ref="B24:F24"/>
    <mergeCell ref="C25:F25"/>
    <mergeCell ref="C27:F27"/>
    <mergeCell ref="C28:F28"/>
    <mergeCell ref="C29:F29"/>
    <mergeCell ref="C30:F30"/>
    <mergeCell ref="C31:F31"/>
    <mergeCell ref="B9:F9"/>
    <mergeCell ref="C32:F32"/>
    <mergeCell ref="G34:I34"/>
    <mergeCell ref="B26:F26"/>
    <mergeCell ref="B22:F22"/>
    <mergeCell ref="C10:F10"/>
    <mergeCell ref="C11:F11"/>
    <mergeCell ref="B12:F12"/>
    <mergeCell ref="C13:F13"/>
    <mergeCell ref="B14:F14"/>
    <mergeCell ref="C15:F15"/>
    <mergeCell ref="B16:F16"/>
    <mergeCell ref="C17:F17"/>
    <mergeCell ref="C19:F19"/>
    <mergeCell ref="B20:F20"/>
    <mergeCell ref="C21:F21"/>
    <mergeCell ref="D3:J3"/>
    <mergeCell ref="D4:F4"/>
    <mergeCell ref="D5:J5"/>
    <mergeCell ref="C7:F7"/>
    <mergeCell ref="C8:F8"/>
  </mergeCells>
  <pageMargins left="1.1023622047244095" right="0.70866141732283472" top="0.74803149606299213" bottom="0.7480314960629921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E6832-B3E5-4C1A-992D-D2B5571F3A04}">
  <dimension ref="B1:N37"/>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1" x14ac:dyDescent="0.25">
      <c r="B1" s="117"/>
      <c r="C1" s="117"/>
    </row>
    <row r="2" spans="2:11" ht="15.75" x14ac:dyDescent="0.25">
      <c r="B2" s="2" t="s">
        <v>0</v>
      </c>
      <c r="D2" s="2" t="s">
        <v>393</v>
      </c>
      <c r="E2" s="3"/>
      <c r="F2" s="3"/>
      <c r="G2" s="3"/>
      <c r="H2" s="3"/>
      <c r="I2" s="4"/>
    </row>
    <row r="3" spans="2:11" ht="15.75" x14ac:dyDescent="0.25">
      <c r="D3" s="185"/>
      <c r="E3" s="185"/>
      <c r="F3" s="185"/>
      <c r="G3" s="185"/>
      <c r="H3" s="185"/>
      <c r="I3" s="185"/>
      <c r="J3" s="185"/>
    </row>
    <row r="4" spans="2:11" ht="18.600000000000001" customHeight="1" x14ac:dyDescent="0.35">
      <c r="B4" s="5"/>
      <c r="C4" s="5"/>
      <c r="D4" s="186" t="s">
        <v>392</v>
      </c>
      <c r="E4" s="176"/>
      <c r="F4" s="176"/>
      <c r="G4" s="141" t="s">
        <v>740</v>
      </c>
    </row>
    <row r="5" spans="2:11" hidden="1" x14ac:dyDescent="0.25">
      <c r="B5" s="6"/>
      <c r="C5" s="114" t="s">
        <v>739</v>
      </c>
      <c r="D5" s="200">
        <f>+J34</f>
        <v>0</v>
      </c>
      <c r="E5" s="177"/>
      <c r="F5" s="177"/>
      <c r="G5" s="177"/>
      <c r="H5" s="177"/>
      <c r="I5" s="177"/>
      <c r="J5" s="177"/>
    </row>
    <row r="6" spans="2:11" ht="12.95" customHeight="1" x14ac:dyDescent="0.25">
      <c r="I6" s="7"/>
      <c r="J6" s="8"/>
    </row>
    <row r="7" spans="2:11" s="9" customFormat="1" ht="39" customHeight="1" x14ac:dyDescent="0.2">
      <c r="B7" s="112" t="s">
        <v>1</v>
      </c>
      <c r="C7" s="193" t="s">
        <v>2</v>
      </c>
      <c r="D7" s="193"/>
      <c r="E7" s="193"/>
      <c r="F7" s="193"/>
      <c r="G7" s="144" t="s">
        <v>774</v>
      </c>
      <c r="H7" s="144" t="s">
        <v>738</v>
      </c>
      <c r="I7" s="113" t="s">
        <v>3</v>
      </c>
      <c r="J7" s="112" t="s">
        <v>751</v>
      </c>
    </row>
    <row r="8" spans="2:11" hidden="1" x14ac:dyDescent="0.25">
      <c r="B8" s="10" t="s">
        <v>4</v>
      </c>
      <c r="C8" s="181" t="e">
        <f>VLOOKUP($B8,'[1]CENIK KOMPONENT'!A:J,2,FALSE)</f>
        <v>#N/A</v>
      </c>
      <c r="D8" s="181"/>
      <c r="E8" s="181"/>
      <c r="F8" s="181"/>
      <c r="G8" s="140" t="e">
        <f>VLOOKUP($B8,'[1]CENIK KOMPONENT'!$A$3:$K$414,5,FALSE)</f>
        <v>#N/A</v>
      </c>
      <c r="H8" s="11">
        <v>1</v>
      </c>
      <c r="I8" s="12" t="e">
        <f>VLOOKUP($B8,'[1]CENIK KOMPONENT'!$A$3:$K$414,8,FALSE)</f>
        <v>#N/A</v>
      </c>
      <c r="J8" s="12"/>
      <c r="K8" s="11"/>
    </row>
    <row r="9" spans="2:11" ht="15" customHeight="1" x14ac:dyDescent="0.25">
      <c r="B9" s="197" t="s">
        <v>8</v>
      </c>
      <c r="C9" s="198"/>
      <c r="D9" s="198"/>
      <c r="E9" s="198"/>
      <c r="F9" s="199"/>
      <c r="G9" s="140"/>
      <c r="H9" s="11"/>
      <c r="I9" s="12"/>
      <c r="J9" s="12"/>
      <c r="K9" s="11"/>
    </row>
    <row r="10" spans="2:11" ht="15" customHeight="1" x14ac:dyDescent="0.25">
      <c r="B10" s="10"/>
      <c r="C10" s="181"/>
      <c r="D10" s="181"/>
      <c r="E10" s="181"/>
      <c r="F10" s="181"/>
      <c r="G10" s="140"/>
      <c r="H10" s="11"/>
      <c r="I10" s="12"/>
      <c r="J10" s="12"/>
      <c r="K10" s="11" t="s">
        <v>735</v>
      </c>
    </row>
    <row r="11" spans="2:11" ht="15" customHeight="1" x14ac:dyDescent="0.25">
      <c r="B11" s="10"/>
      <c r="C11" s="181"/>
      <c r="D11" s="181"/>
      <c r="E11" s="181"/>
      <c r="F11" s="181"/>
      <c r="G11" s="140"/>
      <c r="H11" s="11"/>
      <c r="I11" s="12"/>
      <c r="J11" s="12"/>
      <c r="K11" s="11" t="s">
        <v>736</v>
      </c>
    </row>
    <row r="12" spans="2:11" ht="15" customHeight="1" x14ac:dyDescent="0.25">
      <c r="B12" s="197" t="s">
        <v>9</v>
      </c>
      <c r="C12" s="198"/>
      <c r="D12" s="198"/>
      <c r="E12" s="198"/>
      <c r="F12" s="199"/>
      <c r="G12" s="140"/>
      <c r="H12" s="11"/>
      <c r="I12" s="12"/>
      <c r="J12" s="12"/>
      <c r="K12" s="11"/>
    </row>
    <row r="13" spans="2:11" x14ac:dyDescent="0.25">
      <c r="B13" s="10"/>
      <c r="C13" s="181"/>
      <c r="D13" s="181"/>
      <c r="E13" s="181"/>
      <c r="F13" s="181"/>
      <c r="G13" s="140"/>
      <c r="H13" s="11"/>
      <c r="I13" s="12"/>
      <c r="J13" s="12"/>
      <c r="K13" s="11" t="s">
        <v>734</v>
      </c>
    </row>
    <row r="14" spans="2:11" x14ac:dyDescent="0.25">
      <c r="B14" s="197" t="s">
        <v>11</v>
      </c>
      <c r="C14" s="198"/>
      <c r="D14" s="198"/>
      <c r="E14" s="198"/>
      <c r="F14" s="199"/>
      <c r="G14" s="140"/>
      <c r="H14" s="11"/>
      <c r="I14" s="12"/>
      <c r="J14" s="12"/>
      <c r="K14" s="11"/>
    </row>
    <row r="15" spans="2:11" x14ac:dyDescent="0.25">
      <c r="B15" s="10"/>
      <c r="C15" s="181"/>
      <c r="D15" s="181"/>
      <c r="E15" s="181"/>
      <c r="F15" s="181"/>
      <c r="G15" s="140"/>
      <c r="H15" s="11"/>
      <c r="I15" s="12"/>
      <c r="J15" s="12"/>
      <c r="K15" s="11" t="s">
        <v>733</v>
      </c>
    </row>
    <row r="16" spans="2:11" x14ac:dyDescent="0.25">
      <c r="B16" s="197" t="s">
        <v>10</v>
      </c>
      <c r="C16" s="198"/>
      <c r="D16" s="198"/>
      <c r="E16" s="198"/>
      <c r="F16" s="199"/>
      <c r="G16" s="140"/>
      <c r="H16" s="11"/>
      <c r="I16" s="12"/>
      <c r="J16" s="12"/>
      <c r="K16" s="11"/>
    </row>
    <row r="17" spans="2:11" x14ac:dyDescent="0.25">
      <c r="B17" s="10"/>
      <c r="C17" s="181"/>
      <c r="D17" s="181"/>
      <c r="E17" s="181"/>
      <c r="F17" s="181"/>
      <c r="G17" s="140"/>
      <c r="H17" s="11"/>
      <c r="I17" s="12"/>
      <c r="J17" s="12"/>
      <c r="K17" s="11" t="s">
        <v>732</v>
      </c>
    </row>
    <row r="18" spans="2:11" x14ac:dyDescent="0.25">
      <c r="B18" s="197" t="s">
        <v>5</v>
      </c>
      <c r="C18" s="198"/>
      <c r="D18" s="198"/>
      <c r="E18" s="198"/>
      <c r="F18" s="199"/>
      <c r="G18" s="140"/>
      <c r="H18" s="11"/>
      <c r="I18" s="12"/>
      <c r="J18" s="12"/>
      <c r="K18" s="11"/>
    </row>
    <row r="19" spans="2:11" x14ac:dyDescent="0.25">
      <c r="B19" s="10"/>
      <c r="C19" s="181"/>
      <c r="D19" s="181"/>
      <c r="E19" s="181"/>
      <c r="F19" s="181"/>
      <c r="G19" s="140"/>
      <c r="H19" s="11"/>
      <c r="I19" s="12"/>
      <c r="J19" s="12"/>
      <c r="K19" s="11" t="s">
        <v>731</v>
      </c>
    </row>
    <row r="20" spans="2:11" x14ac:dyDescent="0.25">
      <c r="B20" s="197" t="s">
        <v>6</v>
      </c>
      <c r="C20" s="198"/>
      <c r="D20" s="198"/>
      <c r="E20" s="198"/>
      <c r="F20" s="199"/>
      <c r="G20" s="140"/>
      <c r="H20" s="11"/>
      <c r="I20" s="12"/>
      <c r="J20" s="12"/>
      <c r="K20" s="11"/>
    </row>
    <row r="21" spans="2:11" x14ac:dyDescent="0.25">
      <c r="B21" s="10"/>
      <c r="C21" s="181"/>
      <c r="D21" s="181"/>
      <c r="E21" s="181"/>
      <c r="F21" s="181"/>
      <c r="G21" s="140"/>
      <c r="H21" s="11"/>
      <c r="I21" s="12"/>
      <c r="J21" s="12"/>
      <c r="K21" s="11" t="s">
        <v>743</v>
      </c>
    </row>
    <row r="22" spans="2:11" x14ac:dyDescent="0.25">
      <c r="B22" s="197" t="s">
        <v>745</v>
      </c>
      <c r="C22" s="198"/>
      <c r="D22" s="198"/>
      <c r="E22" s="198"/>
      <c r="F22" s="199"/>
      <c r="G22" s="140"/>
      <c r="H22" s="11"/>
      <c r="I22" s="12"/>
      <c r="J22" s="12"/>
      <c r="K22" s="11"/>
    </row>
    <row r="23" spans="2:11" x14ac:dyDescent="0.25">
      <c r="B23" s="10"/>
      <c r="C23" s="181"/>
      <c r="D23" s="181"/>
      <c r="E23" s="181"/>
      <c r="F23" s="181"/>
      <c r="G23" s="140"/>
      <c r="H23" s="11"/>
      <c r="I23" s="12"/>
      <c r="J23" s="12"/>
      <c r="K23" s="11" t="s">
        <v>744</v>
      </c>
    </row>
    <row r="24" spans="2:11" x14ac:dyDescent="0.25">
      <c r="B24" s="197" t="s">
        <v>12</v>
      </c>
      <c r="C24" s="198"/>
      <c r="D24" s="198"/>
      <c r="E24" s="198"/>
      <c r="F24" s="199"/>
      <c r="G24" s="140"/>
      <c r="H24" s="11"/>
      <c r="I24" s="12"/>
      <c r="J24" s="12"/>
      <c r="K24" s="11"/>
    </row>
    <row r="25" spans="2:11" x14ac:dyDescent="0.25">
      <c r="B25" s="10"/>
      <c r="C25" s="181"/>
      <c r="D25" s="181"/>
      <c r="E25" s="181"/>
      <c r="F25" s="181"/>
      <c r="G25" s="140"/>
      <c r="H25" s="11"/>
      <c r="I25" s="12"/>
      <c r="J25" s="12"/>
      <c r="K25" s="11" t="s">
        <v>729</v>
      </c>
    </row>
    <row r="26" spans="2:11" x14ac:dyDescent="0.25">
      <c r="B26" s="197" t="s">
        <v>742</v>
      </c>
      <c r="C26" s="198"/>
      <c r="D26" s="198"/>
      <c r="E26" s="198"/>
      <c r="F26" s="199"/>
      <c r="G26" s="140"/>
      <c r="H26" s="11"/>
      <c r="I26" s="12"/>
      <c r="J26" s="12"/>
    </row>
    <row r="27" spans="2:11" x14ac:dyDescent="0.25">
      <c r="B27" s="10"/>
      <c r="C27" s="181"/>
      <c r="D27" s="181"/>
      <c r="E27" s="181"/>
      <c r="F27" s="181"/>
      <c r="G27" s="140"/>
      <c r="H27" s="11"/>
      <c r="I27" s="12"/>
      <c r="J27" s="12"/>
    </row>
    <row r="28" spans="2:11" hidden="1" x14ac:dyDescent="0.25">
      <c r="B28" s="10" t="s">
        <v>4</v>
      </c>
      <c r="C28" s="181"/>
      <c r="D28" s="181"/>
      <c r="E28" s="181"/>
      <c r="F28" s="181"/>
      <c r="G28" s="140"/>
      <c r="H28" s="11"/>
      <c r="I28" s="12" t="e">
        <f>VLOOKUP($B28,'[1]CENIK KOMPONENT'!$A:$J,9,FALSE)</f>
        <v>#N/A</v>
      </c>
      <c r="J28" s="12"/>
    </row>
    <row r="29" spans="2:11" hidden="1" x14ac:dyDescent="0.25">
      <c r="B29" s="10" t="s">
        <v>4</v>
      </c>
      <c r="C29" s="181"/>
      <c r="D29" s="181"/>
      <c r="E29" s="181"/>
      <c r="F29" s="181"/>
      <c r="G29" s="140"/>
      <c r="H29" s="11"/>
      <c r="I29" s="12" t="e">
        <f>VLOOKUP($B29,'[1]CENIK KOMPONENT'!$A:$J,9,FALSE)</f>
        <v>#N/A</v>
      </c>
      <c r="J29" s="12"/>
    </row>
    <row r="30" spans="2:11" hidden="1" x14ac:dyDescent="0.25">
      <c r="B30" s="10" t="s">
        <v>4</v>
      </c>
      <c r="C30" s="181"/>
      <c r="D30" s="181"/>
      <c r="E30" s="181"/>
      <c r="F30" s="181"/>
      <c r="G30" s="140"/>
      <c r="H30" s="11"/>
      <c r="I30" s="12" t="e">
        <f>VLOOKUP($B30,'[1]CENIK KOMPONENT'!$A:$J,9,FALSE)</f>
        <v>#N/A</v>
      </c>
      <c r="J30" s="12"/>
    </row>
    <row r="31" spans="2:11" hidden="1" x14ac:dyDescent="0.25">
      <c r="B31" s="10" t="s">
        <v>4</v>
      </c>
      <c r="C31" s="181"/>
      <c r="D31" s="181"/>
      <c r="E31" s="181"/>
      <c r="F31" s="181"/>
      <c r="G31" s="140"/>
      <c r="H31" s="11"/>
      <c r="I31" s="12" t="e">
        <f>VLOOKUP($B31,'[1]CENIK KOMPONENT'!$A:$J,9,FALSE)</f>
        <v>#N/A</v>
      </c>
      <c r="J31" s="12"/>
    </row>
    <row r="32" spans="2:11" ht="0.95" customHeight="1" x14ac:dyDescent="0.25">
      <c r="B32" s="10" t="s">
        <v>4</v>
      </c>
      <c r="C32" s="181"/>
      <c r="D32" s="181"/>
      <c r="E32" s="181"/>
      <c r="F32" s="181"/>
      <c r="G32" s="140" t="e">
        <f>VLOOKUP($B32,'[1]CENIK KOMPONENT'!$A$3:$K$414,5,FALSE)</f>
        <v>#N/A</v>
      </c>
      <c r="H32" s="11"/>
      <c r="I32" s="12" t="e">
        <f>VLOOKUP($B32,'[1]CENIK KOMPONENT'!$A:$J,9,FALSE)</f>
        <v>#N/A</v>
      </c>
      <c r="J32" s="12"/>
    </row>
    <row r="33" spans="7:14" x14ac:dyDescent="0.25">
      <c r="I33" s="13"/>
      <c r="J33" s="13"/>
    </row>
    <row r="34" spans="7:14" ht="15.75" x14ac:dyDescent="0.25">
      <c r="G34" s="176" t="s">
        <v>728</v>
      </c>
      <c r="H34" s="176"/>
      <c r="I34" s="176"/>
      <c r="J34" s="14">
        <f>SUM(J8:J33)</f>
        <v>0</v>
      </c>
      <c r="L34" s="176" t="s">
        <v>726</v>
      </c>
      <c r="M34" s="176"/>
      <c r="N34" s="176"/>
    </row>
    <row r="35" spans="7:14" x14ac:dyDescent="0.25">
      <c r="G35" s="177" t="s">
        <v>727</v>
      </c>
      <c r="H35" s="177"/>
      <c r="I35" s="177"/>
      <c r="J35" s="13">
        <f>J34/109.5*9.5</f>
        <v>0</v>
      </c>
      <c r="L35" t="s">
        <v>726</v>
      </c>
    </row>
    <row r="36" spans="7:14" ht="7.5" customHeight="1" x14ac:dyDescent="0.25"/>
    <row r="37" spans="7:14" ht="7.5" customHeight="1" x14ac:dyDescent="0.25"/>
  </sheetData>
  <sheetProtection selectLockedCells="1" selectUnlockedCells="1"/>
  <mergeCells count="32">
    <mergeCell ref="L34:N34"/>
    <mergeCell ref="G35:I35"/>
    <mergeCell ref="C28:F28"/>
    <mergeCell ref="C29:F29"/>
    <mergeCell ref="C30:F30"/>
    <mergeCell ref="C31:F31"/>
    <mergeCell ref="C32:F32"/>
    <mergeCell ref="G34:I34"/>
    <mergeCell ref="C27:F27"/>
    <mergeCell ref="B16:F16"/>
    <mergeCell ref="C17:F17"/>
    <mergeCell ref="B18:F18"/>
    <mergeCell ref="C19:F19"/>
    <mergeCell ref="B20:F20"/>
    <mergeCell ref="C21:F21"/>
    <mergeCell ref="B22:F22"/>
    <mergeCell ref="C23:F23"/>
    <mergeCell ref="B24:F24"/>
    <mergeCell ref="B26:F26"/>
    <mergeCell ref="C25:F25"/>
    <mergeCell ref="C15:F15"/>
    <mergeCell ref="D3:J3"/>
    <mergeCell ref="D4:F4"/>
    <mergeCell ref="D5:J5"/>
    <mergeCell ref="C7:F7"/>
    <mergeCell ref="C8:F8"/>
    <mergeCell ref="B9:F9"/>
    <mergeCell ref="C10:F10"/>
    <mergeCell ref="C11:F11"/>
    <mergeCell ref="B12:F12"/>
    <mergeCell ref="C13:F13"/>
    <mergeCell ref="B14:F14"/>
  </mergeCells>
  <pageMargins left="1.1023622047244095" right="0.70866141732283472" top="0.74803149606299213" bottom="0.74803149606299213"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F8252-B007-4ECB-9B19-6632F957A563}">
  <dimension ref="B1:N37"/>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1" x14ac:dyDescent="0.25">
      <c r="B1" s="117"/>
      <c r="C1" s="117"/>
    </row>
    <row r="2" spans="2:11" ht="15.75" x14ac:dyDescent="0.25">
      <c r="B2" s="2" t="s">
        <v>0</v>
      </c>
      <c r="D2" s="2" t="s">
        <v>395</v>
      </c>
      <c r="E2" s="3"/>
      <c r="F2" s="3"/>
      <c r="G2" s="3"/>
      <c r="H2" s="3"/>
      <c r="I2" s="4"/>
    </row>
    <row r="3" spans="2:11" ht="15.75" x14ac:dyDescent="0.25">
      <c r="D3" s="185"/>
      <c r="E3" s="185"/>
      <c r="F3" s="185"/>
      <c r="G3" s="185"/>
      <c r="H3" s="185"/>
      <c r="I3" s="185"/>
      <c r="J3" s="185"/>
    </row>
    <row r="4" spans="2:11" ht="18.600000000000001" customHeight="1" x14ac:dyDescent="0.35">
      <c r="B4" s="5"/>
      <c r="C4" s="5"/>
      <c r="D4" s="186" t="s">
        <v>394</v>
      </c>
      <c r="E4" s="176"/>
      <c r="F4" s="176"/>
      <c r="G4" s="141" t="s">
        <v>740</v>
      </c>
    </row>
    <row r="5" spans="2:11" hidden="1" x14ac:dyDescent="0.25">
      <c r="B5" s="6"/>
      <c r="C5" s="114" t="s">
        <v>739</v>
      </c>
      <c r="D5" s="200">
        <f>+J34</f>
        <v>0</v>
      </c>
      <c r="E5" s="177"/>
      <c r="F5" s="177"/>
      <c r="G5" s="177"/>
      <c r="H5" s="177"/>
      <c r="I5" s="177"/>
      <c r="J5" s="177"/>
    </row>
    <row r="6" spans="2:11" ht="12.95" customHeight="1" x14ac:dyDescent="0.25">
      <c r="I6" s="7"/>
      <c r="J6" s="8"/>
    </row>
    <row r="7" spans="2:11" s="9" customFormat="1" ht="39.6" customHeight="1" x14ac:dyDescent="0.2">
      <c r="B7" s="112" t="s">
        <v>1</v>
      </c>
      <c r="C7" s="193" t="s">
        <v>2</v>
      </c>
      <c r="D7" s="193"/>
      <c r="E7" s="193"/>
      <c r="F7" s="193"/>
      <c r="G7" s="144" t="s">
        <v>774</v>
      </c>
      <c r="H7" s="144" t="s">
        <v>738</v>
      </c>
      <c r="I7" s="113" t="s">
        <v>3</v>
      </c>
      <c r="J7" s="112" t="s">
        <v>751</v>
      </c>
    </row>
    <row r="8" spans="2:11" hidden="1" x14ac:dyDescent="0.25">
      <c r="B8" s="10" t="s">
        <v>4</v>
      </c>
      <c r="C8" s="181" t="e">
        <f>VLOOKUP($B8,'[1]CENIK KOMPONENT'!A:J,2,FALSE)</f>
        <v>#N/A</v>
      </c>
      <c r="D8" s="181"/>
      <c r="E8" s="181"/>
      <c r="F8" s="181"/>
      <c r="G8" s="140" t="e">
        <f>VLOOKUP($B8,'[1]CENIK KOMPONENT'!$A$3:$K$414,5,FALSE)</f>
        <v>#N/A</v>
      </c>
      <c r="H8" s="11">
        <v>1</v>
      </c>
      <c r="I8" s="12" t="e">
        <f>VLOOKUP($B8,'[1]CENIK KOMPONENT'!$A$3:$K$414,8,FALSE)</f>
        <v>#N/A</v>
      </c>
      <c r="J8" s="12"/>
      <c r="K8" s="11"/>
    </row>
    <row r="9" spans="2:11" x14ac:dyDescent="0.25">
      <c r="B9" s="197" t="s">
        <v>8</v>
      </c>
      <c r="C9" s="198"/>
      <c r="D9" s="198"/>
      <c r="E9" s="198"/>
      <c r="F9" s="199"/>
      <c r="G9" s="140"/>
      <c r="H9" s="11"/>
      <c r="I9" s="12"/>
      <c r="J9" s="12"/>
      <c r="K9" s="11"/>
    </row>
    <row r="10" spans="2:11" x14ac:dyDescent="0.25">
      <c r="B10" s="10"/>
      <c r="C10" s="181"/>
      <c r="D10" s="181"/>
      <c r="E10" s="181"/>
      <c r="F10" s="181"/>
      <c r="G10" s="140"/>
      <c r="H10" s="11"/>
      <c r="I10" s="12"/>
      <c r="J10" s="12"/>
      <c r="K10" s="11" t="s">
        <v>735</v>
      </c>
    </row>
    <row r="11" spans="2:11" x14ac:dyDescent="0.25">
      <c r="B11" s="10"/>
      <c r="C11" s="181"/>
      <c r="D11" s="181"/>
      <c r="E11" s="181"/>
      <c r="F11" s="181"/>
      <c r="G11" s="140"/>
      <c r="H11" s="11"/>
      <c r="I11" s="12"/>
      <c r="J11" s="12"/>
      <c r="K11" s="11" t="s">
        <v>736</v>
      </c>
    </row>
    <row r="12" spans="2:11" x14ac:dyDescent="0.25">
      <c r="B12" s="197" t="s">
        <v>9</v>
      </c>
      <c r="C12" s="198"/>
      <c r="D12" s="198"/>
      <c r="E12" s="198"/>
      <c r="F12" s="199"/>
      <c r="G12" s="140"/>
      <c r="H12" s="11"/>
      <c r="I12" s="12"/>
      <c r="J12" s="12"/>
      <c r="K12" s="11"/>
    </row>
    <row r="13" spans="2:11" x14ac:dyDescent="0.25">
      <c r="B13" s="10"/>
      <c r="C13" s="181"/>
      <c r="D13" s="181"/>
      <c r="E13" s="181"/>
      <c r="F13" s="181"/>
      <c r="G13" s="140"/>
      <c r="H13" s="11"/>
      <c r="I13" s="12"/>
      <c r="J13" s="12"/>
      <c r="K13" s="11" t="s">
        <v>734</v>
      </c>
    </row>
    <row r="14" spans="2:11" x14ac:dyDescent="0.25">
      <c r="B14" s="197" t="s">
        <v>11</v>
      </c>
      <c r="C14" s="198"/>
      <c r="D14" s="198"/>
      <c r="E14" s="198"/>
      <c r="F14" s="199"/>
      <c r="G14" s="140"/>
      <c r="H14" s="11"/>
      <c r="I14" s="12"/>
      <c r="J14" s="12"/>
      <c r="K14" s="11"/>
    </row>
    <row r="15" spans="2:11" x14ac:dyDescent="0.25">
      <c r="B15" s="10"/>
      <c r="C15" s="181"/>
      <c r="D15" s="181"/>
      <c r="E15" s="181"/>
      <c r="F15" s="181"/>
      <c r="G15" s="140"/>
      <c r="H15" s="11"/>
      <c r="I15" s="12"/>
      <c r="J15" s="12"/>
      <c r="K15" s="11" t="s">
        <v>733</v>
      </c>
    </row>
    <row r="16" spans="2:11" x14ac:dyDescent="0.25">
      <c r="B16" s="197" t="s">
        <v>10</v>
      </c>
      <c r="C16" s="198"/>
      <c r="D16" s="198"/>
      <c r="E16" s="198"/>
      <c r="F16" s="199"/>
      <c r="G16" s="140"/>
      <c r="H16" s="11"/>
      <c r="I16" s="12"/>
      <c r="J16" s="12"/>
      <c r="K16" s="11"/>
    </row>
    <row r="17" spans="2:11" x14ac:dyDescent="0.25">
      <c r="B17" s="10"/>
      <c r="C17" s="181"/>
      <c r="D17" s="181"/>
      <c r="E17" s="181"/>
      <c r="F17" s="181"/>
      <c r="G17" s="140"/>
      <c r="H17" s="11"/>
      <c r="I17" s="12"/>
      <c r="J17" s="12"/>
      <c r="K17" s="11" t="s">
        <v>732</v>
      </c>
    </row>
    <row r="18" spans="2:11" x14ac:dyDescent="0.25">
      <c r="B18" s="197" t="s">
        <v>5</v>
      </c>
      <c r="C18" s="198"/>
      <c r="D18" s="198"/>
      <c r="E18" s="198"/>
      <c r="F18" s="199"/>
      <c r="G18" s="140"/>
      <c r="H18" s="11"/>
      <c r="I18" s="12"/>
      <c r="J18" s="12"/>
      <c r="K18" s="11"/>
    </row>
    <row r="19" spans="2:11" x14ac:dyDescent="0.25">
      <c r="B19" s="10"/>
      <c r="C19" s="181"/>
      <c r="D19" s="181"/>
      <c r="E19" s="181"/>
      <c r="F19" s="181"/>
      <c r="G19" s="140"/>
      <c r="H19" s="11"/>
      <c r="I19" s="12"/>
      <c r="J19" s="12"/>
      <c r="K19" s="11" t="s">
        <v>731</v>
      </c>
    </row>
    <row r="20" spans="2:11" x14ac:dyDescent="0.25">
      <c r="B20" s="197" t="s">
        <v>6</v>
      </c>
      <c r="C20" s="198"/>
      <c r="D20" s="198"/>
      <c r="E20" s="198"/>
      <c r="F20" s="199"/>
      <c r="G20" s="140"/>
      <c r="H20" s="11"/>
      <c r="I20" s="12"/>
      <c r="J20" s="12"/>
      <c r="K20" s="11"/>
    </row>
    <row r="21" spans="2:11" x14ac:dyDescent="0.25">
      <c r="B21" s="10"/>
      <c r="C21" s="181"/>
      <c r="D21" s="181"/>
      <c r="E21" s="181"/>
      <c r="F21" s="181"/>
      <c r="G21" s="140"/>
      <c r="H21" s="11"/>
      <c r="I21" s="12"/>
      <c r="J21" s="12"/>
      <c r="K21" s="11" t="s">
        <v>743</v>
      </c>
    </row>
    <row r="22" spans="2:11" x14ac:dyDescent="0.25">
      <c r="B22" s="197" t="s">
        <v>745</v>
      </c>
      <c r="C22" s="198"/>
      <c r="D22" s="198"/>
      <c r="E22" s="198"/>
      <c r="F22" s="199"/>
      <c r="G22" s="140"/>
      <c r="H22" s="11"/>
      <c r="I22" s="12"/>
      <c r="J22" s="12"/>
      <c r="K22" s="11"/>
    </row>
    <row r="23" spans="2:11" x14ac:dyDescent="0.25">
      <c r="B23" s="10"/>
      <c r="C23" s="181"/>
      <c r="D23" s="181"/>
      <c r="E23" s="181"/>
      <c r="F23" s="181"/>
      <c r="G23" s="140"/>
      <c r="H23" s="11"/>
      <c r="I23" s="12"/>
      <c r="J23" s="12"/>
      <c r="K23" s="11" t="s">
        <v>744</v>
      </c>
    </row>
    <row r="24" spans="2:11" x14ac:dyDescent="0.25">
      <c r="B24" s="197" t="s">
        <v>12</v>
      </c>
      <c r="C24" s="198"/>
      <c r="D24" s="198"/>
      <c r="E24" s="198"/>
      <c r="F24" s="199"/>
      <c r="G24" s="140"/>
      <c r="H24" s="11"/>
      <c r="I24" s="12"/>
      <c r="J24" s="12"/>
      <c r="K24" s="11"/>
    </row>
    <row r="25" spans="2:11" x14ac:dyDescent="0.25">
      <c r="B25" s="10"/>
      <c r="C25" s="181"/>
      <c r="D25" s="181"/>
      <c r="E25" s="181"/>
      <c r="F25" s="181"/>
      <c r="G25" s="140"/>
      <c r="H25" s="11"/>
      <c r="I25" s="12"/>
      <c r="J25" s="12"/>
      <c r="K25" s="11" t="s">
        <v>729</v>
      </c>
    </row>
    <row r="26" spans="2:11" x14ac:dyDescent="0.25">
      <c r="B26" s="197" t="s">
        <v>742</v>
      </c>
      <c r="C26" s="198"/>
      <c r="D26" s="198"/>
      <c r="E26" s="198"/>
      <c r="F26" s="199"/>
      <c r="G26" s="140"/>
      <c r="H26" s="11"/>
      <c r="I26" s="12"/>
      <c r="J26" s="12"/>
    </row>
    <row r="27" spans="2:11" x14ac:dyDescent="0.25">
      <c r="B27" s="10"/>
      <c r="C27" s="181"/>
      <c r="D27" s="181"/>
      <c r="E27" s="181"/>
      <c r="F27" s="181"/>
      <c r="G27" s="140"/>
      <c r="H27" s="11"/>
      <c r="I27" s="12"/>
      <c r="J27" s="12"/>
    </row>
    <row r="28" spans="2:11" hidden="1" x14ac:dyDescent="0.25">
      <c r="B28" s="10" t="s">
        <v>4</v>
      </c>
      <c r="C28" s="181"/>
      <c r="D28" s="181"/>
      <c r="E28" s="181"/>
      <c r="F28" s="181"/>
      <c r="G28" s="140"/>
      <c r="H28" s="11"/>
      <c r="I28" s="12" t="e">
        <f>VLOOKUP($B28,'[1]CENIK KOMPONENT'!$A:$J,9,FALSE)</f>
        <v>#N/A</v>
      </c>
      <c r="J28" s="12"/>
    </row>
    <row r="29" spans="2:11" hidden="1" x14ac:dyDescent="0.25">
      <c r="B29" s="10" t="s">
        <v>4</v>
      </c>
      <c r="C29" s="181"/>
      <c r="D29" s="181"/>
      <c r="E29" s="181"/>
      <c r="F29" s="181"/>
      <c r="G29" s="140"/>
      <c r="H29" s="11"/>
      <c r="I29" s="12" t="e">
        <f>VLOOKUP($B29,'[1]CENIK KOMPONENT'!$A:$J,9,FALSE)</f>
        <v>#N/A</v>
      </c>
      <c r="J29" s="12"/>
    </row>
    <row r="30" spans="2:11" hidden="1" x14ac:dyDescent="0.25">
      <c r="B30" s="10" t="s">
        <v>4</v>
      </c>
      <c r="C30" s="181"/>
      <c r="D30" s="181"/>
      <c r="E30" s="181"/>
      <c r="F30" s="181"/>
      <c r="G30" s="140"/>
      <c r="H30" s="11"/>
      <c r="I30" s="12" t="e">
        <f>VLOOKUP($B30,'[1]CENIK KOMPONENT'!$A:$J,9,FALSE)</f>
        <v>#N/A</v>
      </c>
      <c r="J30" s="12"/>
    </row>
    <row r="31" spans="2:11" hidden="1" x14ac:dyDescent="0.25">
      <c r="B31" s="10" t="s">
        <v>4</v>
      </c>
      <c r="C31" s="181"/>
      <c r="D31" s="181"/>
      <c r="E31" s="181"/>
      <c r="F31" s="181"/>
      <c r="G31" s="140"/>
      <c r="H31" s="11"/>
      <c r="I31" s="12" t="e">
        <f>VLOOKUP($B31,'[1]CENIK KOMPONENT'!$A:$J,9,FALSE)</f>
        <v>#N/A</v>
      </c>
      <c r="J31" s="12"/>
    </row>
    <row r="32" spans="2:11" ht="0.95" customHeight="1" x14ac:dyDescent="0.25">
      <c r="B32" s="10" t="s">
        <v>4</v>
      </c>
      <c r="C32" s="181"/>
      <c r="D32" s="181"/>
      <c r="E32" s="181"/>
      <c r="F32" s="181"/>
      <c r="G32" s="140" t="e">
        <f>VLOOKUP($B32,'[1]CENIK KOMPONENT'!$A$3:$K$414,5,FALSE)</f>
        <v>#N/A</v>
      </c>
      <c r="H32" s="11"/>
      <c r="I32" s="12" t="e">
        <f>VLOOKUP($B32,'[1]CENIK KOMPONENT'!$A:$J,9,FALSE)</f>
        <v>#N/A</v>
      </c>
      <c r="J32" s="12"/>
    </row>
    <row r="33" spans="7:14" x14ac:dyDescent="0.25">
      <c r="I33" s="13"/>
      <c r="J33" s="13"/>
    </row>
    <row r="34" spans="7:14" ht="15.75" x14ac:dyDescent="0.25">
      <c r="G34" s="176" t="s">
        <v>728</v>
      </c>
      <c r="H34" s="176"/>
      <c r="I34" s="176"/>
      <c r="J34" s="14">
        <f>SUM(J8:J33)</f>
        <v>0</v>
      </c>
      <c r="L34" s="176" t="s">
        <v>726</v>
      </c>
      <c r="M34" s="176"/>
      <c r="N34" s="176"/>
    </row>
    <row r="35" spans="7:14" x14ac:dyDescent="0.25">
      <c r="G35" s="177" t="s">
        <v>727</v>
      </c>
      <c r="H35" s="177"/>
      <c r="I35" s="177"/>
      <c r="J35" s="13">
        <f>J34/109.5*9.5</f>
        <v>0</v>
      </c>
      <c r="L35" t="s">
        <v>726</v>
      </c>
    </row>
    <row r="36" spans="7:14" ht="7.5" customHeight="1" x14ac:dyDescent="0.25"/>
    <row r="37" spans="7:14" ht="7.5" customHeight="1" x14ac:dyDescent="0.25"/>
  </sheetData>
  <sheetProtection selectLockedCells="1" selectUnlockedCells="1"/>
  <mergeCells count="32">
    <mergeCell ref="L34:N34"/>
    <mergeCell ref="G35:I35"/>
    <mergeCell ref="C28:F28"/>
    <mergeCell ref="C29:F29"/>
    <mergeCell ref="C30:F30"/>
    <mergeCell ref="C31:F31"/>
    <mergeCell ref="C32:F32"/>
    <mergeCell ref="G34:I34"/>
    <mergeCell ref="C27:F27"/>
    <mergeCell ref="B16:F16"/>
    <mergeCell ref="C17:F17"/>
    <mergeCell ref="B18:F18"/>
    <mergeCell ref="C19:F19"/>
    <mergeCell ref="B20:F20"/>
    <mergeCell ref="C21:F21"/>
    <mergeCell ref="B22:F22"/>
    <mergeCell ref="C23:F23"/>
    <mergeCell ref="B24:F24"/>
    <mergeCell ref="B26:F26"/>
    <mergeCell ref="C25:F25"/>
    <mergeCell ref="C15:F15"/>
    <mergeCell ref="D3:J3"/>
    <mergeCell ref="D4:F4"/>
    <mergeCell ref="D5:J5"/>
    <mergeCell ref="C7:F7"/>
    <mergeCell ref="C8:F8"/>
    <mergeCell ref="B9:F9"/>
    <mergeCell ref="C10:F10"/>
    <mergeCell ref="C11:F11"/>
    <mergeCell ref="B12:F12"/>
    <mergeCell ref="C13:F13"/>
    <mergeCell ref="B14:F14"/>
  </mergeCells>
  <pageMargins left="1.1023622047244095"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ED8DC-1AE8-4984-B0F9-2FC6D58D35F6}">
  <dimension ref="A1:D179"/>
  <sheetViews>
    <sheetView workbookViewId="0">
      <selection activeCell="C16" sqref="C16"/>
    </sheetView>
  </sheetViews>
  <sheetFormatPr defaultRowHeight="15" x14ac:dyDescent="0.25"/>
  <cols>
    <col min="1" max="1" width="7.42578125" customWidth="1"/>
    <col min="2" max="2" width="46" customWidth="1"/>
  </cols>
  <sheetData>
    <row r="1" spans="1:4" ht="59.25" customHeight="1" x14ac:dyDescent="0.25">
      <c r="A1" s="69" t="s">
        <v>774</v>
      </c>
      <c r="B1" s="152" t="s">
        <v>775</v>
      </c>
      <c r="C1" s="69" t="s">
        <v>16</v>
      </c>
      <c r="D1" s="70" t="s">
        <v>17</v>
      </c>
    </row>
    <row r="2" spans="1:4" x14ac:dyDescent="0.25">
      <c r="A2" s="20" t="s">
        <v>18</v>
      </c>
      <c r="B2" s="20" t="s">
        <v>19</v>
      </c>
      <c r="C2" s="21"/>
      <c r="D2" s="23"/>
    </row>
    <row r="3" spans="1:4" x14ac:dyDescent="0.25">
      <c r="A3" s="26" t="s">
        <v>20</v>
      </c>
      <c r="B3" s="26" t="s">
        <v>21</v>
      </c>
      <c r="C3" s="26" t="s">
        <v>22</v>
      </c>
      <c r="D3" s="27">
        <v>1</v>
      </c>
    </row>
    <row r="4" spans="1:4" x14ac:dyDescent="0.25">
      <c r="A4" s="26" t="s">
        <v>25</v>
      </c>
      <c r="B4" s="26" t="s">
        <v>26</v>
      </c>
      <c r="C4" s="26" t="s">
        <v>22</v>
      </c>
      <c r="D4" s="27">
        <v>6</v>
      </c>
    </row>
    <row r="5" spans="1:4" x14ac:dyDescent="0.25">
      <c r="A5" s="26" t="s">
        <v>27</v>
      </c>
      <c r="B5" s="26" t="s">
        <v>28</v>
      </c>
      <c r="C5" s="26" t="s">
        <v>22</v>
      </c>
      <c r="D5" s="27">
        <v>4</v>
      </c>
    </row>
    <row r="6" spans="1:4" x14ac:dyDescent="0.25">
      <c r="A6" s="26" t="s">
        <v>29</v>
      </c>
      <c r="B6" s="26" t="s">
        <v>30</v>
      </c>
      <c r="C6" s="26" t="s">
        <v>22</v>
      </c>
      <c r="D6" s="27">
        <v>4</v>
      </c>
    </row>
    <row r="7" spans="1:4" x14ac:dyDescent="0.25">
      <c r="A7" s="26" t="s">
        <v>31</v>
      </c>
      <c r="B7" s="26" t="s">
        <v>32</v>
      </c>
      <c r="C7" s="26" t="s">
        <v>22</v>
      </c>
      <c r="D7" s="27">
        <v>6</v>
      </c>
    </row>
    <row r="8" spans="1:4" x14ac:dyDescent="0.25">
      <c r="A8" s="26" t="s">
        <v>33</v>
      </c>
      <c r="B8" s="26" t="s">
        <v>34</v>
      </c>
      <c r="C8" s="26" t="s">
        <v>22</v>
      </c>
      <c r="D8" s="27">
        <v>6</v>
      </c>
    </row>
    <row r="9" spans="1:4" x14ac:dyDescent="0.25">
      <c r="A9" s="26" t="s">
        <v>35</v>
      </c>
      <c r="B9" s="26" t="s">
        <v>34</v>
      </c>
      <c r="C9" s="26" t="s">
        <v>22</v>
      </c>
      <c r="D9" s="27">
        <v>6</v>
      </c>
    </row>
    <row r="10" spans="1:4" x14ac:dyDescent="0.25">
      <c r="A10" s="26" t="s">
        <v>447</v>
      </c>
      <c r="B10" s="26" t="s">
        <v>34</v>
      </c>
      <c r="C10" s="26" t="s">
        <v>22</v>
      </c>
      <c r="D10" s="27">
        <v>6</v>
      </c>
    </row>
    <row r="11" spans="1:4" x14ac:dyDescent="0.25">
      <c r="A11" s="26" t="s">
        <v>23</v>
      </c>
      <c r="B11" s="26" t="s">
        <v>24</v>
      </c>
      <c r="C11" s="26" t="s">
        <v>22</v>
      </c>
      <c r="D11" s="27">
        <v>1</v>
      </c>
    </row>
    <row r="12" spans="1:4" x14ac:dyDescent="0.25">
      <c r="A12" s="20" t="s">
        <v>36</v>
      </c>
      <c r="B12" s="20" t="s">
        <v>37</v>
      </c>
      <c r="C12" s="21"/>
      <c r="D12" s="30"/>
    </row>
    <row r="13" spans="1:4" x14ac:dyDescent="0.25">
      <c r="A13" s="26" t="s">
        <v>40</v>
      </c>
      <c r="B13" s="26" t="s">
        <v>41</v>
      </c>
      <c r="C13" s="26" t="s">
        <v>22</v>
      </c>
      <c r="D13" s="27">
        <v>6</v>
      </c>
    </row>
    <row r="14" spans="1:4" x14ac:dyDescent="0.25">
      <c r="A14" s="25" t="s">
        <v>42</v>
      </c>
      <c r="B14" s="26" t="s">
        <v>43</v>
      </c>
      <c r="C14" s="26" t="s">
        <v>22</v>
      </c>
      <c r="D14" s="27">
        <v>9</v>
      </c>
    </row>
    <row r="15" spans="1:4" x14ac:dyDescent="0.25">
      <c r="A15" s="25" t="s">
        <v>44</v>
      </c>
      <c r="B15" s="26" t="s">
        <v>45</v>
      </c>
      <c r="C15" s="26" t="s">
        <v>22</v>
      </c>
      <c r="D15" s="27">
        <v>9</v>
      </c>
    </row>
    <row r="16" spans="1:4" x14ac:dyDescent="0.25">
      <c r="A16" s="25" t="s">
        <v>38</v>
      </c>
      <c r="B16" s="26" t="s">
        <v>39</v>
      </c>
      <c r="C16" s="26" t="s">
        <v>22</v>
      </c>
      <c r="D16" s="27">
        <v>1</v>
      </c>
    </row>
    <row r="17" spans="1:4" x14ac:dyDescent="0.25">
      <c r="A17" s="26" t="s">
        <v>46</v>
      </c>
      <c r="B17" s="26" t="s">
        <v>47</v>
      </c>
      <c r="C17" s="26" t="s">
        <v>22</v>
      </c>
      <c r="D17" s="27">
        <v>12</v>
      </c>
    </row>
    <row r="18" spans="1:4" x14ac:dyDescent="0.25">
      <c r="A18" s="26" t="s">
        <v>48</v>
      </c>
      <c r="B18" s="26" t="s">
        <v>49</v>
      </c>
      <c r="C18" s="26" t="s">
        <v>22</v>
      </c>
      <c r="D18" s="27">
        <v>6</v>
      </c>
    </row>
    <row r="19" spans="1:4" x14ac:dyDescent="0.25">
      <c r="A19" s="29" t="s">
        <v>52</v>
      </c>
      <c r="B19" s="20" t="s">
        <v>776</v>
      </c>
      <c r="C19" s="21"/>
      <c r="D19" s="30"/>
    </row>
    <row r="20" spans="1:4" x14ac:dyDescent="0.25">
      <c r="A20" s="26" t="s">
        <v>55</v>
      </c>
      <c r="B20" s="26" t="s">
        <v>54</v>
      </c>
      <c r="C20" s="25" t="s">
        <v>22</v>
      </c>
      <c r="D20" s="33">
        <v>1</v>
      </c>
    </row>
    <row r="21" spans="1:4" x14ac:dyDescent="0.25">
      <c r="A21" s="26" t="s">
        <v>57</v>
      </c>
      <c r="B21" s="26" t="s">
        <v>56</v>
      </c>
      <c r="C21" s="25" t="s">
        <v>22</v>
      </c>
      <c r="D21" s="33">
        <v>1</v>
      </c>
    </row>
    <row r="22" spans="1:4" x14ac:dyDescent="0.25">
      <c r="A22" s="26" t="s">
        <v>59</v>
      </c>
      <c r="B22" s="26" t="s">
        <v>58</v>
      </c>
      <c r="C22" s="25" t="s">
        <v>22</v>
      </c>
      <c r="D22" s="33">
        <v>1</v>
      </c>
    </row>
    <row r="23" spans="1:4" x14ac:dyDescent="0.25">
      <c r="A23" s="26" t="s">
        <v>61</v>
      </c>
      <c r="B23" s="26" t="s">
        <v>60</v>
      </c>
      <c r="C23" s="25" t="s">
        <v>22</v>
      </c>
      <c r="D23" s="33">
        <v>1</v>
      </c>
    </row>
    <row r="24" spans="1:4" x14ac:dyDescent="0.25">
      <c r="A24" s="26" t="s">
        <v>63</v>
      </c>
      <c r="B24" s="26" t="s">
        <v>62</v>
      </c>
      <c r="C24" s="25" t="s">
        <v>22</v>
      </c>
      <c r="D24" s="33">
        <v>1</v>
      </c>
    </row>
    <row r="25" spans="1:4" x14ac:dyDescent="0.25">
      <c r="A25" s="26" t="s">
        <v>65</v>
      </c>
      <c r="B25" s="26" t="s">
        <v>64</v>
      </c>
      <c r="C25" s="25" t="s">
        <v>22</v>
      </c>
      <c r="D25" s="33">
        <v>1</v>
      </c>
    </row>
    <row r="26" spans="1:4" x14ac:dyDescent="0.25">
      <c r="A26" s="26" t="s">
        <v>67</v>
      </c>
      <c r="B26" s="26" t="s">
        <v>66</v>
      </c>
      <c r="C26" s="25" t="s">
        <v>22</v>
      </c>
      <c r="D26" s="33">
        <v>1</v>
      </c>
    </row>
    <row r="27" spans="1:4" x14ac:dyDescent="0.25">
      <c r="A27" s="26" t="s">
        <v>68</v>
      </c>
      <c r="B27" s="26" t="s">
        <v>69</v>
      </c>
      <c r="C27" s="25" t="s">
        <v>22</v>
      </c>
      <c r="D27" s="27">
        <v>3</v>
      </c>
    </row>
    <row r="28" spans="1:4" x14ac:dyDescent="0.25">
      <c r="A28" s="25" t="s">
        <v>79</v>
      </c>
      <c r="B28" s="25" t="s">
        <v>80</v>
      </c>
      <c r="C28" s="25" t="s">
        <v>22</v>
      </c>
      <c r="D28" s="28">
        <v>24</v>
      </c>
    </row>
    <row r="29" spans="1:4" ht="36" x14ac:dyDescent="0.25">
      <c r="A29" s="25" t="s">
        <v>83</v>
      </c>
      <c r="B29" s="71" t="s">
        <v>84</v>
      </c>
      <c r="C29" s="26" t="s">
        <v>22</v>
      </c>
      <c r="D29" s="27">
        <v>12</v>
      </c>
    </row>
    <row r="30" spans="1:4" x14ac:dyDescent="0.25">
      <c r="A30" s="25" t="s">
        <v>77</v>
      </c>
      <c r="B30" s="25" t="s">
        <v>78</v>
      </c>
      <c r="C30" s="25" t="s">
        <v>22</v>
      </c>
      <c r="D30" s="28">
        <v>24</v>
      </c>
    </row>
    <row r="31" spans="1:4" x14ac:dyDescent="0.25">
      <c r="A31" s="26" t="s">
        <v>81</v>
      </c>
      <c r="B31" s="26" t="s">
        <v>82</v>
      </c>
      <c r="C31" s="26" t="s">
        <v>22</v>
      </c>
      <c r="D31" s="27">
        <v>12</v>
      </c>
    </row>
    <row r="32" spans="1:4" x14ac:dyDescent="0.25">
      <c r="A32" s="25" t="s">
        <v>87</v>
      </c>
      <c r="B32" s="25" t="s">
        <v>88</v>
      </c>
      <c r="C32" s="25" t="s">
        <v>22</v>
      </c>
      <c r="D32" s="28">
        <v>24</v>
      </c>
    </row>
    <row r="33" spans="1:4" ht="24" x14ac:dyDescent="0.25">
      <c r="A33" s="25" t="s">
        <v>85</v>
      </c>
      <c r="B33" s="25" t="s">
        <v>86</v>
      </c>
      <c r="C33" s="25" t="s">
        <v>22</v>
      </c>
      <c r="D33" s="28">
        <v>6</v>
      </c>
    </row>
    <row r="34" spans="1:4" x14ac:dyDescent="0.25">
      <c r="A34" s="25" t="s">
        <v>89</v>
      </c>
      <c r="B34" s="25" t="s">
        <v>90</v>
      </c>
      <c r="C34" s="25" t="s">
        <v>22</v>
      </c>
      <c r="D34" s="28">
        <v>24</v>
      </c>
    </row>
    <row r="35" spans="1:4" x14ac:dyDescent="0.25">
      <c r="A35" s="25" t="s">
        <v>91</v>
      </c>
      <c r="B35" s="25" t="s">
        <v>92</v>
      </c>
      <c r="C35" s="25" t="s">
        <v>22</v>
      </c>
      <c r="D35" s="28">
        <v>24</v>
      </c>
    </row>
    <row r="36" spans="1:4" x14ac:dyDescent="0.25">
      <c r="A36" s="26" t="s">
        <v>72</v>
      </c>
      <c r="B36" s="26" t="s">
        <v>73</v>
      </c>
      <c r="C36" s="25" t="s">
        <v>22</v>
      </c>
      <c r="D36" s="27">
        <v>3</v>
      </c>
    </row>
    <row r="37" spans="1:4" x14ac:dyDescent="0.25">
      <c r="A37" s="26" t="s">
        <v>70</v>
      </c>
      <c r="B37" s="26" t="s">
        <v>71</v>
      </c>
      <c r="C37" s="25" t="s">
        <v>22</v>
      </c>
      <c r="D37" s="27">
        <v>6</v>
      </c>
    </row>
    <row r="38" spans="1:4" x14ac:dyDescent="0.25">
      <c r="A38" s="26" t="s">
        <v>75</v>
      </c>
      <c r="B38" s="72" t="s">
        <v>76</v>
      </c>
      <c r="C38" s="25" t="s">
        <v>22</v>
      </c>
      <c r="D38" s="33">
        <v>6</v>
      </c>
    </row>
    <row r="39" spans="1:4" x14ac:dyDescent="0.25">
      <c r="A39" s="25" t="s">
        <v>91</v>
      </c>
      <c r="B39" s="25" t="s">
        <v>92</v>
      </c>
      <c r="C39" s="25" t="s">
        <v>22</v>
      </c>
      <c r="D39" s="28">
        <v>24</v>
      </c>
    </row>
    <row r="40" spans="1:4" ht="36" x14ac:dyDescent="0.25">
      <c r="A40" s="25" t="s">
        <v>93</v>
      </c>
      <c r="B40" s="25" t="s">
        <v>94</v>
      </c>
      <c r="C40" s="25" t="s">
        <v>22</v>
      </c>
      <c r="D40" s="28">
        <v>24</v>
      </c>
    </row>
    <row r="41" spans="1:4" ht="24" x14ac:dyDescent="0.25">
      <c r="A41" s="25" t="s">
        <v>95</v>
      </c>
      <c r="B41" s="25" t="s">
        <v>96</v>
      </c>
      <c r="C41" s="25" t="s">
        <v>22</v>
      </c>
      <c r="D41" s="28">
        <v>24</v>
      </c>
    </row>
    <row r="42" spans="1:4" ht="24" x14ac:dyDescent="0.25">
      <c r="A42" s="26"/>
      <c r="B42" s="26" t="s">
        <v>448</v>
      </c>
      <c r="C42" s="26" t="s">
        <v>22</v>
      </c>
      <c r="D42" s="27">
        <v>0</v>
      </c>
    </row>
    <row r="43" spans="1:4" x14ac:dyDescent="0.25">
      <c r="A43" s="26"/>
      <c r="B43" s="26" t="s">
        <v>449</v>
      </c>
      <c r="C43" s="26" t="s">
        <v>22</v>
      </c>
      <c r="D43" s="27">
        <v>6</v>
      </c>
    </row>
    <row r="44" spans="1:4" x14ac:dyDescent="0.25">
      <c r="A44" s="20" t="s">
        <v>97</v>
      </c>
      <c r="B44" s="20" t="s">
        <v>98</v>
      </c>
      <c r="C44" s="21"/>
      <c r="D44" s="30"/>
    </row>
    <row r="45" spans="1:4" x14ac:dyDescent="0.25">
      <c r="A45" s="73" t="s">
        <v>101</v>
      </c>
      <c r="B45" s="25" t="s">
        <v>102</v>
      </c>
      <c r="C45" s="74" t="s">
        <v>22</v>
      </c>
      <c r="D45" s="75">
        <v>24</v>
      </c>
    </row>
    <row r="46" spans="1:4" x14ac:dyDescent="0.25">
      <c r="A46" s="73" t="s">
        <v>103</v>
      </c>
      <c r="B46" s="25" t="s">
        <v>104</v>
      </c>
      <c r="C46" s="74" t="s">
        <v>22</v>
      </c>
      <c r="D46" s="75">
        <v>24</v>
      </c>
    </row>
    <row r="47" spans="1:4" x14ac:dyDescent="0.25">
      <c r="A47" s="73" t="s">
        <v>105</v>
      </c>
      <c r="B47" s="25" t="s">
        <v>106</v>
      </c>
      <c r="C47" s="74" t="s">
        <v>22</v>
      </c>
      <c r="D47" s="75">
        <v>24</v>
      </c>
    </row>
    <row r="48" spans="1:4" x14ac:dyDescent="0.25">
      <c r="A48" s="73" t="s">
        <v>99</v>
      </c>
      <c r="B48" s="25" t="s">
        <v>100</v>
      </c>
      <c r="C48" s="74" t="s">
        <v>22</v>
      </c>
      <c r="D48" s="75">
        <v>24</v>
      </c>
    </row>
    <row r="49" spans="1:4" x14ac:dyDescent="0.25">
      <c r="A49" s="35" t="s">
        <v>107</v>
      </c>
      <c r="B49" s="35" t="s">
        <v>108</v>
      </c>
      <c r="C49" s="36"/>
      <c r="D49" s="37"/>
    </row>
    <row r="50" spans="1:4" ht="24" x14ac:dyDescent="0.25">
      <c r="A50" s="40" t="s">
        <v>109</v>
      </c>
      <c r="B50" s="25" t="s">
        <v>450</v>
      </c>
      <c r="C50" s="73" t="s">
        <v>22</v>
      </c>
      <c r="D50" s="76">
        <v>24</v>
      </c>
    </row>
    <row r="51" spans="1:4" x14ac:dyDescent="0.25">
      <c r="A51" s="40" t="s">
        <v>111</v>
      </c>
      <c r="B51" s="25" t="s">
        <v>451</v>
      </c>
      <c r="C51" s="73" t="s">
        <v>22</v>
      </c>
      <c r="D51" s="76">
        <v>24</v>
      </c>
    </row>
    <row r="52" spans="1:4" x14ac:dyDescent="0.25">
      <c r="A52" s="40" t="s">
        <v>112</v>
      </c>
      <c r="B52" s="25" t="s">
        <v>452</v>
      </c>
      <c r="C52" s="73" t="s">
        <v>22</v>
      </c>
      <c r="D52" s="76">
        <v>24</v>
      </c>
    </row>
    <row r="53" spans="1:4" x14ac:dyDescent="0.25">
      <c r="A53" s="40" t="s">
        <v>113</v>
      </c>
      <c r="B53" s="26" t="s">
        <v>114</v>
      </c>
      <c r="C53" s="73" t="s">
        <v>22</v>
      </c>
      <c r="D53" s="76">
        <v>24</v>
      </c>
    </row>
    <row r="54" spans="1:4" x14ac:dyDescent="0.25">
      <c r="A54" s="40" t="s">
        <v>115</v>
      </c>
      <c r="B54" s="26" t="s">
        <v>114</v>
      </c>
      <c r="C54" s="73" t="s">
        <v>22</v>
      </c>
      <c r="D54" s="76">
        <v>24</v>
      </c>
    </row>
    <row r="55" spans="1:4" x14ac:dyDescent="0.25">
      <c r="A55" s="40" t="s">
        <v>116</v>
      </c>
      <c r="B55" s="25" t="s">
        <v>117</v>
      </c>
      <c r="C55" s="73" t="s">
        <v>22</v>
      </c>
      <c r="D55" s="76">
        <v>12</v>
      </c>
    </row>
    <row r="56" spans="1:4" x14ac:dyDescent="0.25">
      <c r="A56" s="73" t="s">
        <v>118</v>
      </c>
      <c r="B56" s="25" t="s">
        <v>119</v>
      </c>
      <c r="C56" s="73" t="s">
        <v>22</v>
      </c>
      <c r="D56" s="76">
        <v>24</v>
      </c>
    </row>
    <row r="57" spans="1:4" x14ac:dyDescent="0.25">
      <c r="A57" s="73" t="s">
        <v>120</v>
      </c>
      <c r="B57" s="25" t="s">
        <v>121</v>
      </c>
      <c r="C57" s="73" t="s">
        <v>22</v>
      </c>
      <c r="D57" s="76">
        <v>24</v>
      </c>
    </row>
    <row r="58" spans="1:4" ht="24" x14ac:dyDescent="0.25">
      <c r="A58" s="73" t="s">
        <v>110</v>
      </c>
      <c r="B58" s="25" t="s">
        <v>122</v>
      </c>
      <c r="C58" s="73" t="s">
        <v>22</v>
      </c>
      <c r="D58" s="76">
        <v>24</v>
      </c>
    </row>
    <row r="59" spans="1:4" ht="24" x14ac:dyDescent="0.25">
      <c r="A59" s="73" t="s">
        <v>123</v>
      </c>
      <c r="B59" s="25" t="s">
        <v>124</v>
      </c>
      <c r="C59" s="73" t="s">
        <v>22</v>
      </c>
      <c r="D59" s="76">
        <v>24</v>
      </c>
    </row>
    <row r="60" spans="1:4" ht="24" x14ac:dyDescent="0.25">
      <c r="A60" s="73" t="s">
        <v>125</v>
      </c>
      <c r="B60" s="25" t="s">
        <v>126</v>
      </c>
      <c r="C60" s="73" t="s">
        <v>22</v>
      </c>
      <c r="D60" s="76">
        <v>24</v>
      </c>
    </row>
    <row r="61" spans="1:4" x14ac:dyDescent="0.25">
      <c r="A61" s="73" t="s">
        <v>127</v>
      </c>
      <c r="B61" s="25" t="s">
        <v>453</v>
      </c>
      <c r="C61" s="73" t="s">
        <v>22</v>
      </c>
      <c r="D61" s="76">
        <v>24</v>
      </c>
    </row>
    <row r="62" spans="1:4" x14ac:dyDescent="0.25">
      <c r="A62" s="73" t="s">
        <v>128</v>
      </c>
      <c r="B62" s="25" t="s">
        <v>129</v>
      </c>
      <c r="C62" s="73" t="s">
        <v>22</v>
      </c>
      <c r="D62" s="76">
        <v>24</v>
      </c>
    </row>
    <row r="63" spans="1:4" ht="24" x14ac:dyDescent="0.25">
      <c r="A63" s="73" t="s">
        <v>136</v>
      </c>
      <c r="B63" s="25" t="s">
        <v>454</v>
      </c>
      <c r="C63" s="73" t="s">
        <v>22</v>
      </c>
      <c r="D63" s="76">
        <v>24</v>
      </c>
    </row>
    <row r="64" spans="1:4" x14ac:dyDescent="0.25">
      <c r="A64" s="73" t="s">
        <v>130</v>
      </c>
      <c r="B64" s="25" t="s">
        <v>455</v>
      </c>
      <c r="C64" s="73" t="s">
        <v>22</v>
      </c>
      <c r="D64" s="76">
        <v>24</v>
      </c>
    </row>
    <row r="65" spans="1:4" x14ac:dyDescent="0.25">
      <c r="A65" s="73" t="s">
        <v>131</v>
      </c>
      <c r="B65" s="25" t="s">
        <v>456</v>
      </c>
      <c r="C65" s="73" t="s">
        <v>22</v>
      </c>
      <c r="D65" s="76">
        <v>24</v>
      </c>
    </row>
    <row r="66" spans="1:4" x14ac:dyDescent="0.25">
      <c r="A66" s="73" t="s">
        <v>133</v>
      </c>
      <c r="B66" s="25" t="s">
        <v>132</v>
      </c>
      <c r="C66" s="73" t="s">
        <v>22</v>
      </c>
      <c r="D66" s="76">
        <v>24</v>
      </c>
    </row>
    <row r="67" spans="1:4" x14ac:dyDescent="0.25">
      <c r="A67" s="73" t="s">
        <v>134</v>
      </c>
      <c r="B67" s="25" t="s">
        <v>457</v>
      </c>
      <c r="C67" s="73" t="s">
        <v>22</v>
      </c>
      <c r="D67" s="76">
        <v>24</v>
      </c>
    </row>
    <row r="68" spans="1:4" x14ac:dyDescent="0.25">
      <c r="A68" s="73" t="s">
        <v>135</v>
      </c>
      <c r="B68" s="25" t="s">
        <v>458</v>
      </c>
      <c r="C68" s="73" t="s">
        <v>22</v>
      </c>
      <c r="D68" s="76">
        <v>24</v>
      </c>
    </row>
    <row r="69" spans="1:4" x14ac:dyDescent="0.25">
      <c r="A69" s="73" t="s">
        <v>137</v>
      </c>
      <c r="B69" s="25" t="s">
        <v>459</v>
      </c>
      <c r="C69" s="73" t="s">
        <v>22</v>
      </c>
      <c r="D69" s="76">
        <v>24</v>
      </c>
    </row>
    <row r="70" spans="1:4" x14ac:dyDescent="0.25">
      <c r="A70" s="73" t="s">
        <v>138</v>
      </c>
      <c r="B70" s="25" t="s">
        <v>460</v>
      </c>
      <c r="C70" s="73" t="s">
        <v>22</v>
      </c>
      <c r="D70" s="76">
        <v>24</v>
      </c>
    </row>
    <row r="71" spans="1:4" ht="24" x14ac:dyDescent="0.25">
      <c r="A71" s="73" t="s">
        <v>140</v>
      </c>
      <c r="B71" s="25" t="s">
        <v>141</v>
      </c>
      <c r="C71" s="73" t="s">
        <v>22</v>
      </c>
      <c r="D71" s="76">
        <v>24</v>
      </c>
    </row>
    <row r="72" spans="1:4" x14ac:dyDescent="0.25">
      <c r="A72" s="73" t="s">
        <v>142</v>
      </c>
      <c r="B72" s="25" t="s">
        <v>461</v>
      </c>
      <c r="C72" s="73" t="s">
        <v>22</v>
      </c>
      <c r="D72" s="76">
        <v>24</v>
      </c>
    </row>
    <row r="73" spans="1:4" x14ac:dyDescent="0.25">
      <c r="A73" s="26" t="s">
        <v>143</v>
      </c>
      <c r="B73" s="26" t="s">
        <v>144</v>
      </c>
      <c r="C73" s="26" t="s">
        <v>22</v>
      </c>
      <c r="D73" s="79">
        <v>24</v>
      </c>
    </row>
    <row r="74" spans="1:4" ht="24" x14ac:dyDescent="0.25">
      <c r="A74" s="26" t="s">
        <v>145</v>
      </c>
      <c r="B74" s="26" t="s">
        <v>146</v>
      </c>
      <c r="C74" s="26" t="s">
        <v>22</v>
      </c>
      <c r="D74" s="79">
        <v>36</v>
      </c>
    </row>
    <row r="75" spans="1:4" x14ac:dyDescent="0.25">
      <c r="A75" s="40" t="s">
        <v>147</v>
      </c>
      <c r="B75" s="25" t="s">
        <v>139</v>
      </c>
      <c r="C75" s="73" t="s">
        <v>22</v>
      </c>
      <c r="D75" s="76">
        <v>12</v>
      </c>
    </row>
    <row r="76" spans="1:4" x14ac:dyDescent="0.25">
      <c r="A76" s="73"/>
      <c r="B76" s="25" t="s">
        <v>462</v>
      </c>
      <c r="C76" s="73" t="s">
        <v>22</v>
      </c>
      <c r="D76" s="76">
        <v>24</v>
      </c>
    </row>
    <row r="77" spans="1:4" x14ac:dyDescent="0.25">
      <c r="A77" s="80" t="s">
        <v>138</v>
      </c>
      <c r="B77" s="26" t="s">
        <v>460</v>
      </c>
      <c r="C77" s="26" t="s">
        <v>50</v>
      </c>
      <c r="D77" s="27">
        <v>24</v>
      </c>
    </row>
    <row r="78" spans="1:4" x14ac:dyDescent="0.25">
      <c r="A78" s="35" t="s">
        <v>148</v>
      </c>
      <c r="B78" s="35" t="s">
        <v>149</v>
      </c>
      <c r="C78" s="36"/>
      <c r="D78" s="37"/>
    </row>
    <row r="79" spans="1:4" x14ac:dyDescent="0.25">
      <c r="A79" s="25" t="s">
        <v>150</v>
      </c>
      <c r="B79" s="25" t="s">
        <v>151</v>
      </c>
      <c r="C79" s="73" t="s">
        <v>22</v>
      </c>
      <c r="D79" s="76">
        <v>24</v>
      </c>
    </row>
    <row r="80" spans="1:4" x14ac:dyDescent="0.25">
      <c r="A80" s="35" t="s">
        <v>152</v>
      </c>
      <c r="B80" s="35" t="s">
        <v>153</v>
      </c>
      <c r="C80" s="36"/>
      <c r="D80" s="37"/>
    </row>
    <row r="81" spans="1:4" x14ac:dyDescent="0.25">
      <c r="A81" s="25" t="s">
        <v>154</v>
      </c>
      <c r="B81" s="25" t="s">
        <v>155</v>
      </c>
      <c r="C81" s="73" t="s">
        <v>22</v>
      </c>
      <c r="D81" s="76">
        <v>24</v>
      </c>
    </row>
    <row r="82" spans="1:4" x14ac:dyDescent="0.25">
      <c r="A82" s="39" t="s">
        <v>156</v>
      </c>
      <c r="B82" s="35" t="s">
        <v>157</v>
      </c>
      <c r="C82" s="36"/>
      <c r="D82" s="37"/>
    </row>
    <row r="83" spans="1:4" x14ac:dyDescent="0.25">
      <c r="A83" s="25" t="s">
        <v>158</v>
      </c>
      <c r="B83" s="25" t="s">
        <v>159</v>
      </c>
      <c r="C83" s="73" t="s">
        <v>22</v>
      </c>
      <c r="D83" s="76">
        <v>24</v>
      </c>
    </row>
    <row r="84" spans="1:4" x14ac:dyDescent="0.25">
      <c r="A84" s="39" t="s">
        <v>160</v>
      </c>
      <c r="B84" s="39" t="s">
        <v>161</v>
      </c>
      <c r="C84" s="36"/>
      <c r="D84" s="37"/>
    </row>
    <row r="85" spans="1:4" ht="24" x14ac:dyDescent="0.25">
      <c r="A85" s="73" t="s">
        <v>162</v>
      </c>
      <c r="B85" s="25" t="s">
        <v>163</v>
      </c>
      <c r="C85" s="73" t="s">
        <v>74</v>
      </c>
      <c r="D85" s="76">
        <v>36</v>
      </c>
    </row>
    <row r="86" spans="1:4" ht="24" x14ac:dyDescent="0.25">
      <c r="A86" s="73" t="s">
        <v>164</v>
      </c>
      <c r="B86" s="25" t="s">
        <v>165</v>
      </c>
      <c r="C86" s="73" t="s">
        <v>74</v>
      </c>
      <c r="D86" s="76">
        <v>36</v>
      </c>
    </row>
    <row r="87" spans="1:4" ht="24" x14ac:dyDescent="0.25">
      <c r="A87" s="73" t="s">
        <v>166</v>
      </c>
      <c r="B87" s="25" t="s">
        <v>167</v>
      </c>
      <c r="C87" s="73" t="s">
        <v>22</v>
      </c>
      <c r="D87" s="76">
        <v>36</v>
      </c>
    </row>
    <row r="88" spans="1:4" ht="24" x14ac:dyDescent="0.25">
      <c r="A88" s="73" t="s">
        <v>168</v>
      </c>
      <c r="B88" s="25" t="s">
        <v>165</v>
      </c>
      <c r="C88" s="73" t="s">
        <v>22</v>
      </c>
      <c r="D88" s="76">
        <v>36</v>
      </c>
    </row>
    <row r="89" spans="1:4" ht="36" x14ac:dyDescent="0.25">
      <c r="A89" s="73" t="s">
        <v>169</v>
      </c>
      <c r="B89" s="25" t="s">
        <v>170</v>
      </c>
      <c r="C89" s="73" t="s">
        <v>22</v>
      </c>
      <c r="D89" s="76">
        <v>36</v>
      </c>
    </row>
    <row r="90" spans="1:4" ht="36" x14ac:dyDescent="0.25">
      <c r="A90" s="73" t="s">
        <v>171</v>
      </c>
      <c r="B90" s="25" t="s">
        <v>172</v>
      </c>
      <c r="C90" s="73" t="s">
        <v>22</v>
      </c>
      <c r="D90" s="76">
        <v>36</v>
      </c>
    </row>
    <row r="91" spans="1:4" ht="24" x14ac:dyDescent="0.25">
      <c r="A91" s="73" t="s">
        <v>173</v>
      </c>
      <c r="B91" s="25" t="s">
        <v>174</v>
      </c>
      <c r="C91" s="73" t="s">
        <v>22</v>
      </c>
      <c r="D91" s="76">
        <v>36</v>
      </c>
    </row>
    <row r="92" spans="1:4" ht="36" x14ac:dyDescent="0.25">
      <c r="A92" s="73" t="s">
        <v>175</v>
      </c>
      <c r="B92" s="25" t="s">
        <v>176</v>
      </c>
      <c r="C92" s="73" t="s">
        <v>22</v>
      </c>
      <c r="D92" s="76">
        <v>36</v>
      </c>
    </row>
    <row r="93" spans="1:4" ht="24" x14ac:dyDescent="0.25">
      <c r="A93" s="73" t="s">
        <v>177</v>
      </c>
      <c r="B93" s="25" t="s">
        <v>178</v>
      </c>
      <c r="C93" s="73" t="s">
        <v>22</v>
      </c>
      <c r="D93" s="76">
        <v>24</v>
      </c>
    </row>
    <row r="94" spans="1:4" ht="24" x14ac:dyDescent="0.25">
      <c r="A94" s="73" t="s">
        <v>179</v>
      </c>
      <c r="B94" s="25" t="s">
        <v>180</v>
      </c>
      <c r="C94" s="73" t="s">
        <v>22</v>
      </c>
      <c r="D94" s="76">
        <v>24</v>
      </c>
    </row>
    <row r="95" spans="1:4" ht="24" x14ac:dyDescent="0.25">
      <c r="A95" s="73" t="s">
        <v>181</v>
      </c>
      <c r="B95" s="25" t="s">
        <v>182</v>
      </c>
      <c r="C95" s="73" t="s">
        <v>22</v>
      </c>
      <c r="D95" s="76">
        <v>24</v>
      </c>
    </row>
    <row r="96" spans="1:4" ht="24" x14ac:dyDescent="0.25">
      <c r="A96" s="73" t="s">
        <v>183</v>
      </c>
      <c r="B96" s="25" t="s">
        <v>184</v>
      </c>
      <c r="C96" s="73" t="s">
        <v>22</v>
      </c>
      <c r="D96" s="76">
        <v>24</v>
      </c>
    </row>
    <row r="97" spans="1:4" ht="24" x14ac:dyDescent="0.25">
      <c r="A97" s="34" t="s">
        <v>185</v>
      </c>
      <c r="B97" s="32" t="s">
        <v>186</v>
      </c>
      <c r="C97" s="73" t="s">
        <v>22</v>
      </c>
      <c r="D97" s="76">
        <v>24</v>
      </c>
    </row>
    <row r="98" spans="1:4" ht="36" x14ac:dyDescent="0.25">
      <c r="A98" s="73" t="s">
        <v>187</v>
      </c>
      <c r="B98" s="25" t="s">
        <v>188</v>
      </c>
      <c r="C98" s="73" t="s">
        <v>22</v>
      </c>
      <c r="D98" s="76">
        <v>24</v>
      </c>
    </row>
    <row r="99" spans="1:4" x14ac:dyDescent="0.25">
      <c r="A99" s="73" t="s">
        <v>189</v>
      </c>
      <c r="B99" s="25" t="s">
        <v>190</v>
      </c>
      <c r="C99" s="73" t="s">
        <v>74</v>
      </c>
      <c r="D99" s="76">
        <v>24</v>
      </c>
    </row>
    <row r="100" spans="1:4" x14ac:dyDescent="0.25">
      <c r="A100" s="73" t="s">
        <v>463</v>
      </c>
      <c r="B100" s="25" t="s">
        <v>464</v>
      </c>
      <c r="C100" s="73" t="s">
        <v>74</v>
      </c>
      <c r="D100" s="76"/>
    </row>
    <row r="101" spans="1:4" ht="36" x14ac:dyDescent="0.25">
      <c r="A101" s="73" t="s">
        <v>193</v>
      </c>
      <c r="B101" s="25" t="s">
        <v>194</v>
      </c>
      <c r="C101" s="73" t="s">
        <v>22</v>
      </c>
      <c r="D101" s="76">
        <v>24</v>
      </c>
    </row>
    <row r="102" spans="1:4" ht="24" x14ac:dyDescent="0.25">
      <c r="A102" s="73" t="s">
        <v>198</v>
      </c>
      <c r="B102" s="25" t="s">
        <v>199</v>
      </c>
      <c r="C102" s="73" t="s">
        <v>22</v>
      </c>
      <c r="D102" s="76">
        <v>24</v>
      </c>
    </row>
    <row r="103" spans="1:4" x14ac:dyDescent="0.25">
      <c r="A103" s="73" t="s">
        <v>200</v>
      </c>
      <c r="B103" s="25" t="s">
        <v>201</v>
      </c>
      <c r="C103" s="73" t="s">
        <v>22</v>
      </c>
      <c r="D103" s="76">
        <v>24</v>
      </c>
    </row>
    <row r="104" spans="1:4" ht="24" x14ac:dyDescent="0.25">
      <c r="A104" s="73" t="s">
        <v>202</v>
      </c>
      <c r="B104" s="25" t="s">
        <v>203</v>
      </c>
      <c r="C104" s="73" t="s">
        <v>22</v>
      </c>
      <c r="D104" s="76">
        <v>24</v>
      </c>
    </row>
    <row r="105" spans="1:4" ht="24" x14ac:dyDescent="0.25">
      <c r="A105" s="73" t="s">
        <v>204</v>
      </c>
      <c r="B105" s="25" t="s">
        <v>205</v>
      </c>
      <c r="C105" s="73" t="s">
        <v>22</v>
      </c>
      <c r="D105" s="76">
        <v>24</v>
      </c>
    </row>
    <row r="106" spans="1:4" ht="24" x14ac:dyDescent="0.25">
      <c r="A106" s="73" t="s">
        <v>210</v>
      </c>
      <c r="B106" s="25" t="s">
        <v>211</v>
      </c>
      <c r="C106" s="73" t="s">
        <v>22</v>
      </c>
      <c r="D106" s="78">
        <v>24</v>
      </c>
    </row>
    <row r="107" spans="1:4" x14ac:dyDescent="0.25">
      <c r="A107" s="73" t="s">
        <v>212</v>
      </c>
      <c r="B107" s="25" t="s">
        <v>213</v>
      </c>
      <c r="C107" s="73" t="s">
        <v>22</v>
      </c>
      <c r="D107" s="78">
        <v>24</v>
      </c>
    </row>
    <row r="108" spans="1:4" ht="36" x14ac:dyDescent="0.25">
      <c r="A108" s="73" t="s">
        <v>214</v>
      </c>
      <c r="B108" s="25" t="s">
        <v>215</v>
      </c>
      <c r="C108" s="73" t="s">
        <v>22</v>
      </c>
      <c r="D108" s="76">
        <v>24</v>
      </c>
    </row>
    <row r="109" spans="1:4" ht="24" x14ac:dyDescent="0.25">
      <c r="A109" s="73" t="s">
        <v>216</v>
      </c>
      <c r="B109" s="25" t="s">
        <v>217</v>
      </c>
      <c r="C109" s="73" t="s">
        <v>22</v>
      </c>
      <c r="D109" s="76">
        <v>24</v>
      </c>
    </row>
    <row r="110" spans="1:4" ht="24" x14ac:dyDescent="0.25">
      <c r="A110" s="73" t="s">
        <v>218</v>
      </c>
      <c r="B110" s="25" t="s">
        <v>219</v>
      </c>
      <c r="C110" s="73" t="s">
        <v>22</v>
      </c>
      <c r="D110" s="76">
        <v>24</v>
      </c>
    </row>
    <row r="111" spans="1:4" ht="36" x14ac:dyDescent="0.25">
      <c r="A111" s="73" t="s">
        <v>220</v>
      </c>
      <c r="B111" s="25" t="s">
        <v>221</v>
      </c>
      <c r="C111" s="73" t="s">
        <v>22</v>
      </c>
      <c r="D111" s="76">
        <v>24</v>
      </c>
    </row>
    <row r="112" spans="1:4" ht="36" x14ac:dyDescent="0.25">
      <c r="A112" s="73" t="s">
        <v>222</v>
      </c>
      <c r="B112" s="25" t="s">
        <v>223</v>
      </c>
      <c r="C112" s="73" t="s">
        <v>22</v>
      </c>
      <c r="D112" s="76">
        <v>24</v>
      </c>
    </row>
    <row r="113" spans="1:4" ht="36" x14ac:dyDescent="0.25">
      <c r="A113" s="73" t="s">
        <v>224</v>
      </c>
      <c r="B113" s="25" t="s">
        <v>225</v>
      </c>
      <c r="C113" s="73" t="s">
        <v>22</v>
      </c>
      <c r="D113" s="76">
        <v>24</v>
      </c>
    </row>
    <row r="114" spans="1:4" ht="24" x14ac:dyDescent="0.25">
      <c r="A114" s="73" t="s">
        <v>226</v>
      </c>
      <c r="B114" s="25" t="s">
        <v>227</v>
      </c>
      <c r="C114" s="73" t="s">
        <v>22</v>
      </c>
      <c r="D114" s="76">
        <v>24</v>
      </c>
    </row>
    <row r="115" spans="1:4" x14ac:dyDescent="0.25">
      <c r="A115" s="73" t="s">
        <v>191</v>
      </c>
      <c r="B115" s="81" t="s">
        <v>192</v>
      </c>
      <c r="C115" s="73" t="s">
        <v>22</v>
      </c>
      <c r="D115" s="76">
        <v>24</v>
      </c>
    </row>
    <row r="116" spans="1:4" ht="36" x14ac:dyDescent="0.25">
      <c r="A116" s="73" t="s">
        <v>195</v>
      </c>
      <c r="B116" s="25" t="s">
        <v>196</v>
      </c>
      <c r="C116" s="73" t="s">
        <v>22</v>
      </c>
      <c r="D116" s="76">
        <v>24</v>
      </c>
    </row>
    <row r="117" spans="1:4" x14ac:dyDescent="0.25">
      <c r="A117" s="73" t="s">
        <v>197</v>
      </c>
      <c r="B117" s="25" t="s">
        <v>465</v>
      </c>
      <c r="C117" s="73" t="s">
        <v>22</v>
      </c>
      <c r="D117" s="76">
        <v>24</v>
      </c>
    </row>
    <row r="118" spans="1:4" ht="24" x14ac:dyDescent="0.25">
      <c r="A118" s="73" t="s">
        <v>206</v>
      </c>
      <c r="B118" s="25" t="s">
        <v>207</v>
      </c>
      <c r="C118" s="73" t="s">
        <v>22</v>
      </c>
      <c r="D118" s="76">
        <v>24</v>
      </c>
    </row>
    <row r="119" spans="1:4" ht="24" x14ac:dyDescent="0.25">
      <c r="A119" s="77" t="s">
        <v>208</v>
      </c>
      <c r="B119" s="25" t="s">
        <v>209</v>
      </c>
      <c r="C119" s="40" t="s">
        <v>22</v>
      </c>
      <c r="D119" s="78">
        <v>24</v>
      </c>
    </row>
    <row r="120" spans="1:4" ht="24" x14ac:dyDescent="0.25">
      <c r="A120" s="77" t="s">
        <v>228</v>
      </c>
      <c r="B120" s="25" t="s">
        <v>229</v>
      </c>
      <c r="C120" s="40" t="s">
        <v>22</v>
      </c>
      <c r="D120" s="78">
        <v>24</v>
      </c>
    </row>
    <row r="121" spans="1:4" ht="24" x14ac:dyDescent="0.25">
      <c r="A121" s="77" t="s">
        <v>230</v>
      </c>
      <c r="B121" s="77" t="s">
        <v>231</v>
      </c>
      <c r="C121" s="40" t="s">
        <v>22</v>
      </c>
      <c r="D121" s="78">
        <v>24</v>
      </c>
    </row>
    <row r="122" spans="1:4" ht="24" x14ac:dyDescent="0.25">
      <c r="A122" s="77" t="s">
        <v>232</v>
      </c>
      <c r="B122" s="77" t="s">
        <v>466</v>
      </c>
      <c r="C122" s="40" t="s">
        <v>22</v>
      </c>
      <c r="D122" s="78">
        <v>24</v>
      </c>
    </row>
    <row r="123" spans="1:4" x14ac:dyDescent="0.25">
      <c r="A123" s="77" t="s">
        <v>233</v>
      </c>
      <c r="B123" s="82" t="s">
        <v>234</v>
      </c>
      <c r="C123" s="40" t="s">
        <v>22</v>
      </c>
      <c r="D123" s="78">
        <v>24</v>
      </c>
    </row>
    <row r="124" spans="1:4" ht="24" x14ac:dyDescent="0.25">
      <c r="A124" s="26" t="s">
        <v>235</v>
      </c>
      <c r="B124" s="26" t="s">
        <v>467</v>
      </c>
      <c r="C124" s="26" t="s">
        <v>22</v>
      </c>
      <c r="D124" s="79">
        <v>24</v>
      </c>
    </row>
    <row r="125" spans="1:4" ht="24" x14ac:dyDescent="0.25">
      <c r="A125" s="26" t="s">
        <v>236</v>
      </c>
      <c r="B125" s="26" t="s">
        <v>468</v>
      </c>
      <c r="C125" s="26" t="s">
        <v>22</v>
      </c>
      <c r="D125" s="79">
        <v>24</v>
      </c>
    </row>
    <row r="126" spans="1:4" ht="24" x14ac:dyDescent="0.25">
      <c r="A126" s="83" t="s">
        <v>237</v>
      </c>
      <c r="B126" s="77" t="s">
        <v>469</v>
      </c>
      <c r="C126" s="83" t="s">
        <v>22</v>
      </c>
      <c r="D126" s="84">
        <v>36</v>
      </c>
    </row>
    <row r="127" spans="1:4" x14ac:dyDescent="0.25">
      <c r="A127" s="83" t="s">
        <v>238</v>
      </c>
      <c r="B127" s="77" t="s">
        <v>470</v>
      </c>
      <c r="C127" s="83" t="s">
        <v>22</v>
      </c>
      <c r="D127" s="84">
        <v>1</v>
      </c>
    </row>
    <row r="128" spans="1:4" ht="24" x14ac:dyDescent="0.25">
      <c r="A128" s="26"/>
      <c r="B128" s="26" t="s">
        <v>471</v>
      </c>
      <c r="C128" s="26" t="s">
        <v>22</v>
      </c>
      <c r="D128" s="28">
        <v>24</v>
      </c>
    </row>
    <row r="129" spans="1:4" ht="24" x14ac:dyDescent="0.25">
      <c r="A129" s="26" t="s">
        <v>472</v>
      </c>
      <c r="B129" s="26" t="s">
        <v>473</v>
      </c>
      <c r="C129" s="26" t="s">
        <v>22</v>
      </c>
      <c r="D129" s="28">
        <v>24</v>
      </c>
    </row>
    <row r="130" spans="1:4" x14ac:dyDescent="0.25">
      <c r="A130" s="26" t="s">
        <v>472</v>
      </c>
      <c r="B130" s="25" t="s">
        <v>474</v>
      </c>
      <c r="C130" s="73" t="s">
        <v>22</v>
      </c>
      <c r="D130" s="76">
        <v>24</v>
      </c>
    </row>
    <row r="131" spans="1:4" ht="24" x14ac:dyDescent="0.25">
      <c r="A131" s="26"/>
      <c r="B131" s="26" t="s">
        <v>475</v>
      </c>
      <c r="C131" s="73" t="s">
        <v>22</v>
      </c>
      <c r="D131" s="28">
        <v>24</v>
      </c>
    </row>
    <row r="132" spans="1:4" ht="36" x14ac:dyDescent="0.25">
      <c r="A132" s="26"/>
      <c r="B132" s="26" t="s">
        <v>476</v>
      </c>
      <c r="C132" s="73" t="s">
        <v>22</v>
      </c>
      <c r="D132" s="28">
        <v>24</v>
      </c>
    </row>
    <row r="133" spans="1:4" x14ac:dyDescent="0.25">
      <c r="A133" s="26"/>
      <c r="B133" s="26" t="s">
        <v>477</v>
      </c>
      <c r="C133" s="26" t="s">
        <v>50</v>
      </c>
      <c r="D133" s="27">
        <v>12</v>
      </c>
    </row>
    <row r="134" spans="1:4" ht="24" x14ac:dyDescent="0.25">
      <c r="A134" s="26"/>
      <c r="B134" s="26" t="s">
        <v>478</v>
      </c>
      <c r="C134" s="26" t="s">
        <v>50</v>
      </c>
      <c r="D134" s="27">
        <v>36</v>
      </c>
    </row>
    <row r="135" spans="1:4" ht="36" x14ac:dyDescent="0.25">
      <c r="A135" s="26"/>
      <c r="B135" s="26" t="s">
        <v>239</v>
      </c>
      <c r="C135" s="26" t="s">
        <v>50</v>
      </c>
      <c r="D135" s="27">
        <v>24</v>
      </c>
    </row>
    <row r="136" spans="1:4" ht="24" x14ac:dyDescent="0.25">
      <c r="A136" s="26"/>
      <c r="B136" s="26" t="s">
        <v>479</v>
      </c>
      <c r="C136" s="26" t="s">
        <v>50</v>
      </c>
      <c r="D136" s="27">
        <v>24</v>
      </c>
    </row>
    <row r="137" spans="1:4" ht="36" x14ac:dyDescent="0.25">
      <c r="A137" s="26"/>
      <c r="B137" s="26" t="s">
        <v>480</v>
      </c>
      <c r="C137" s="26" t="s">
        <v>50</v>
      </c>
      <c r="D137" s="27">
        <v>36</v>
      </c>
    </row>
    <row r="138" spans="1:4" x14ac:dyDescent="0.25">
      <c r="A138" s="39" t="s">
        <v>240</v>
      </c>
      <c r="B138" s="35" t="s">
        <v>779</v>
      </c>
      <c r="C138" s="36"/>
      <c r="D138" s="37"/>
    </row>
    <row r="139" spans="1:4" x14ac:dyDescent="0.25">
      <c r="A139" s="73" t="s">
        <v>242</v>
      </c>
      <c r="B139" s="25" t="s">
        <v>243</v>
      </c>
      <c r="C139" s="73" t="s">
        <v>22</v>
      </c>
      <c r="D139" s="76">
        <v>24</v>
      </c>
    </row>
    <row r="140" spans="1:4" x14ac:dyDescent="0.25">
      <c r="A140" s="73" t="s">
        <v>246</v>
      </c>
      <c r="B140" s="25" t="s">
        <v>247</v>
      </c>
      <c r="C140" s="73" t="s">
        <v>22</v>
      </c>
      <c r="D140" s="76">
        <v>24</v>
      </c>
    </row>
    <row r="141" spans="1:4" x14ac:dyDescent="0.25">
      <c r="A141" s="73" t="s">
        <v>244</v>
      </c>
      <c r="B141" s="25" t="s">
        <v>245</v>
      </c>
      <c r="C141" s="73" t="s">
        <v>22</v>
      </c>
      <c r="D141" s="76">
        <v>24</v>
      </c>
    </row>
    <row r="142" spans="1:4" x14ac:dyDescent="0.25">
      <c r="A142" s="73" t="s">
        <v>248</v>
      </c>
      <c r="B142" s="25" t="s">
        <v>481</v>
      </c>
      <c r="C142" s="73" t="s">
        <v>22</v>
      </c>
      <c r="D142" s="76">
        <v>24</v>
      </c>
    </row>
    <row r="143" spans="1:4" x14ac:dyDescent="0.25">
      <c r="A143" s="83" t="s">
        <v>251</v>
      </c>
      <c r="B143" s="83" t="s">
        <v>252</v>
      </c>
      <c r="C143" s="83" t="s">
        <v>22</v>
      </c>
      <c r="D143" s="76">
        <v>24</v>
      </c>
    </row>
    <row r="144" spans="1:4" x14ac:dyDescent="0.25">
      <c r="A144" s="73" t="s">
        <v>249</v>
      </c>
      <c r="B144" s="25" t="s">
        <v>250</v>
      </c>
      <c r="C144" s="73" t="s">
        <v>22</v>
      </c>
      <c r="D144" s="76">
        <v>24</v>
      </c>
    </row>
    <row r="145" spans="1:4" x14ac:dyDescent="0.25">
      <c r="A145" s="39" t="s">
        <v>253</v>
      </c>
      <c r="B145" s="35" t="s">
        <v>777</v>
      </c>
      <c r="C145" s="36"/>
      <c r="D145" s="37"/>
    </row>
    <row r="146" spans="1:4" ht="24" x14ac:dyDescent="0.25">
      <c r="A146" s="25" t="s">
        <v>255</v>
      </c>
      <c r="B146" s="25" t="s">
        <v>482</v>
      </c>
      <c r="C146" s="25" t="s">
        <v>74</v>
      </c>
      <c r="D146" s="28">
        <v>24</v>
      </c>
    </row>
    <row r="147" spans="1:4" ht="24" x14ac:dyDescent="0.25">
      <c r="A147" s="25" t="s">
        <v>256</v>
      </c>
      <c r="B147" s="25" t="s">
        <v>483</v>
      </c>
      <c r="C147" s="25" t="s">
        <v>74</v>
      </c>
      <c r="D147" s="28">
        <v>24</v>
      </c>
    </row>
    <row r="148" spans="1:4" ht="24" x14ac:dyDescent="0.25">
      <c r="A148" s="25" t="s">
        <v>257</v>
      </c>
      <c r="B148" s="25" t="s">
        <v>484</v>
      </c>
      <c r="C148" s="25" t="s">
        <v>74</v>
      </c>
      <c r="D148" s="28">
        <v>24</v>
      </c>
    </row>
    <row r="149" spans="1:4" ht="24" x14ac:dyDescent="0.25">
      <c r="A149" s="25" t="s">
        <v>485</v>
      </c>
      <c r="B149" s="25" t="s">
        <v>486</v>
      </c>
      <c r="C149" s="25" t="s">
        <v>74</v>
      </c>
      <c r="D149" s="28">
        <v>24</v>
      </c>
    </row>
    <row r="150" spans="1:4" ht="24" x14ac:dyDescent="0.25">
      <c r="A150" s="25" t="s">
        <v>258</v>
      </c>
      <c r="B150" s="25" t="s">
        <v>259</v>
      </c>
      <c r="C150" s="25" t="s">
        <v>74</v>
      </c>
      <c r="D150" s="28">
        <v>24</v>
      </c>
    </row>
    <row r="151" spans="1:4" ht="24" x14ac:dyDescent="0.25">
      <c r="A151" s="25" t="s">
        <v>260</v>
      </c>
      <c r="B151" s="25" t="s">
        <v>261</v>
      </c>
      <c r="C151" s="25" t="s">
        <v>74</v>
      </c>
      <c r="D151" s="28">
        <v>24</v>
      </c>
    </row>
    <row r="152" spans="1:4" ht="24" x14ac:dyDescent="0.25">
      <c r="A152" s="25" t="s">
        <v>262</v>
      </c>
      <c r="B152" s="25" t="s">
        <v>263</v>
      </c>
      <c r="C152" s="25" t="s">
        <v>74</v>
      </c>
      <c r="D152" s="28">
        <v>24</v>
      </c>
    </row>
    <row r="153" spans="1:4" ht="24" x14ac:dyDescent="0.25">
      <c r="A153" s="25" t="s">
        <v>264</v>
      </c>
      <c r="B153" s="25" t="s">
        <v>265</v>
      </c>
      <c r="C153" s="25" t="s">
        <v>74</v>
      </c>
      <c r="D153" s="28">
        <v>24</v>
      </c>
    </row>
    <row r="154" spans="1:4" x14ac:dyDescent="0.25">
      <c r="A154" s="39" t="s">
        <v>266</v>
      </c>
      <c r="B154" s="35" t="s">
        <v>778</v>
      </c>
      <c r="C154" s="36"/>
      <c r="D154" s="37"/>
    </row>
    <row r="155" spans="1:4" x14ac:dyDescent="0.25">
      <c r="A155" s="25" t="s">
        <v>268</v>
      </c>
      <c r="B155" s="25" t="s">
        <v>269</v>
      </c>
      <c r="C155" s="25" t="s">
        <v>22</v>
      </c>
      <c r="D155" s="85" t="s">
        <v>276</v>
      </c>
    </row>
    <row r="156" spans="1:4" ht="24" x14ac:dyDescent="0.25">
      <c r="A156" s="25" t="s">
        <v>270</v>
      </c>
      <c r="B156" s="25" t="s">
        <v>271</v>
      </c>
      <c r="C156" s="25" t="s">
        <v>22</v>
      </c>
      <c r="D156" s="85" t="s">
        <v>276</v>
      </c>
    </row>
    <row r="157" spans="1:4" ht="24" x14ac:dyDescent="0.25">
      <c r="A157" s="25" t="s">
        <v>272</v>
      </c>
      <c r="B157" s="26" t="s">
        <v>273</v>
      </c>
      <c r="C157" s="25" t="s">
        <v>22</v>
      </c>
      <c r="D157" s="85" t="s">
        <v>276</v>
      </c>
    </row>
    <row r="158" spans="1:4" ht="24" x14ac:dyDescent="0.25">
      <c r="A158" s="26" t="s">
        <v>274</v>
      </c>
      <c r="B158" s="25" t="s">
        <v>275</v>
      </c>
      <c r="C158" s="25" t="s">
        <v>22</v>
      </c>
      <c r="D158" s="85" t="s">
        <v>276</v>
      </c>
    </row>
    <row r="159" spans="1:4" x14ac:dyDescent="0.25">
      <c r="A159" s="26" t="s">
        <v>277</v>
      </c>
      <c r="B159" s="25" t="s">
        <v>278</v>
      </c>
      <c r="C159" s="25" t="s">
        <v>22</v>
      </c>
      <c r="D159" s="85" t="s">
        <v>276</v>
      </c>
    </row>
    <row r="160" spans="1:4" ht="24" x14ac:dyDescent="0.25">
      <c r="A160" s="25" t="s">
        <v>279</v>
      </c>
      <c r="B160" s="26" t="s">
        <v>280</v>
      </c>
      <c r="C160" s="25" t="s">
        <v>22</v>
      </c>
      <c r="D160" s="86">
        <v>1</v>
      </c>
    </row>
    <row r="161" spans="1:4" ht="24" x14ac:dyDescent="0.25">
      <c r="A161" s="25" t="s">
        <v>281</v>
      </c>
      <c r="B161" s="26" t="s">
        <v>282</v>
      </c>
      <c r="C161" s="25" t="s">
        <v>22</v>
      </c>
      <c r="D161" s="86">
        <v>1</v>
      </c>
    </row>
    <row r="162" spans="1:4" x14ac:dyDescent="0.25">
      <c r="A162" s="39" t="s">
        <v>283</v>
      </c>
      <c r="B162" s="39" t="s">
        <v>5</v>
      </c>
      <c r="C162" s="36"/>
      <c r="D162" s="37"/>
    </row>
    <row r="163" spans="1:4" x14ac:dyDescent="0.25">
      <c r="A163" s="25" t="s">
        <v>285</v>
      </c>
      <c r="B163" s="25" t="s">
        <v>284</v>
      </c>
      <c r="C163" s="25" t="s">
        <v>22</v>
      </c>
      <c r="D163" s="86" t="s">
        <v>51</v>
      </c>
    </row>
    <row r="164" spans="1:4" x14ac:dyDescent="0.25">
      <c r="A164" s="25" t="s">
        <v>287</v>
      </c>
      <c r="B164" s="25" t="s">
        <v>286</v>
      </c>
      <c r="C164" s="25" t="s">
        <v>22</v>
      </c>
      <c r="D164" s="86" t="s">
        <v>51</v>
      </c>
    </row>
    <row r="165" spans="1:4" x14ac:dyDescent="0.25">
      <c r="A165" s="25" t="s">
        <v>289</v>
      </c>
      <c r="B165" s="25" t="s">
        <v>288</v>
      </c>
      <c r="C165" s="25" t="s">
        <v>22</v>
      </c>
      <c r="D165" s="86" t="s">
        <v>51</v>
      </c>
    </row>
    <row r="166" spans="1:4" x14ac:dyDescent="0.25">
      <c r="A166" s="25" t="s">
        <v>291</v>
      </c>
      <c r="B166" s="25" t="s">
        <v>290</v>
      </c>
      <c r="C166" s="25" t="s">
        <v>22</v>
      </c>
      <c r="D166" s="86" t="s">
        <v>51</v>
      </c>
    </row>
    <row r="167" spans="1:4" x14ac:dyDescent="0.25">
      <c r="A167" s="25" t="s">
        <v>293</v>
      </c>
      <c r="B167" s="25" t="s">
        <v>292</v>
      </c>
      <c r="C167" s="25" t="s">
        <v>22</v>
      </c>
      <c r="D167" s="86" t="s">
        <v>51</v>
      </c>
    </row>
    <row r="168" spans="1:4" x14ac:dyDescent="0.25">
      <c r="A168" s="29" t="s">
        <v>294</v>
      </c>
      <c r="B168" s="29" t="s">
        <v>295</v>
      </c>
      <c r="C168" s="21"/>
      <c r="D168" s="30"/>
    </row>
    <row r="169" spans="1:4" x14ac:dyDescent="0.25">
      <c r="A169" s="26" t="s">
        <v>300</v>
      </c>
      <c r="B169" s="26" t="s">
        <v>301</v>
      </c>
      <c r="C169" s="26" t="s">
        <v>22</v>
      </c>
      <c r="D169" s="27">
        <v>6</v>
      </c>
    </row>
    <row r="170" spans="1:4" x14ac:dyDescent="0.25">
      <c r="A170" s="26" t="s">
        <v>487</v>
      </c>
      <c r="B170" s="26" t="s">
        <v>488</v>
      </c>
      <c r="C170" s="26" t="s">
        <v>74</v>
      </c>
      <c r="D170" s="27">
        <v>0</v>
      </c>
    </row>
    <row r="171" spans="1:4" x14ac:dyDescent="0.25">
      <c r="A171" s="26" t="s">
        <v>296</v>
      </c>
      <c r="B171" s="26" t="s">
        <v>297</v>
      </c>
      <c r="C171" s="26" t="s">
        <v>22</v>
      </c>
      <c r="D171" s="86" t="s">
        <v>51</v>
      </c>
    </row>
    <row r="172" spans="1:4" ht="24" x14ac:dyDescent="0.25">
      <c r="A172" s="26" t="s">
        <v>298</v>
      </c>
      <c r="B172" s="26" t="s">
        <v>299</v>
      </c>
      <c r="C172" s="26" t="s">
        <v>22</v>
      </c>
      <c r="D172" s="86" t="s">
        <v>51</v>
      </c>
    </row>
    <row r="173" spans="1:4" x14ac:dyDescent="0.25">
      <c r="A173" s="26" t="s">
        <v>302</v>
      </c>
      <c r="B173" s="26" t="s">
        <v>303</v>
      </c>
      <c r="C173" s="26" t="s">
        <v>22</v>
      </c>
      <c r="D173" s="27">
        <v>6</v>
      </c>
    </row>
    <row r="174" spans="1:4" x14ac:dyDescent="0.25">
      <c r="A174" s="26" t="s">
        <v>304</v>
      </c>
      <c r="B174" s="26" t="s">
        <v>305</v>
      </c>
      <c r="C174" s="26" t="s">
        <v>22</v>
      </c>
      <c r="D174" s="28" t="s">
        <v>51</v>
      </c>
    </row>
    <row r="175" spans="1:4" x14ac:dyDescent="0.25">
      <c r="A175" s="25" t="s">
        <v>306</v>
      </c>
      <c r="B175" s="25" t="s">
        <v>307</v>
      </c>
      <c r="C175" s="25" t="s">
        <v>22</v>
      </c>
      <c r="D175" s="28">
        <v>6</v>
      </c>
    </row>
    <row r="176" spans="1:4" ht="24" x14ac:dyDescent="0.25">
      <c r="A176" s="26" t="s">
        <v>308</v>
      </c>
      <c r="B176" s="25" t="s">
        <v>309</v>
      </c>
      <c r="C176" s="26" t="s">
        <v>22</v>
      </c>
      <c r="D176" s="79">
        <v>1</v>
      </c>
    </row>
    <row r="177" spans="1:4" ht="24" x14ac:dyDescent="0.25">
      <c r="A177" s="26" t="s">
        <v>310</v>
      </c>
      <c r="B177" s="25" t="s">
        <v>311</v>
      </c>
      <c r="C177" s="26" t="s">
        <v>22</v>
      </c>
      <c r="D177" s="79">
        <v>6</v>
      </c>
    </row>
    <row r="178" spans="1:4" x14ac:dyDescent="0.25">
      <c r="A178" s="26"/>
      <c r="B178" s="26" t="s">
        <v>489</v>
      </c>
      <c r="C178" s="26" t="s">
        <v>22</v>
      </c>
      <c r="D178" s="28">
        <v>1</v>
      </c>
    </row>
    <row r="179" spans="1:4" x14ac:dyDescent="0.25">
      <c r="A179" s="26"/>
      <c r="B179" s="26" t="s">
        <v>490</v>
      </c>
      <c r="C179" s="26" t="s">
        <v>50</v>
      </c>
      <c r="D179" s="27">
        <v>3</v>
      </c>
    </row>
  </sheetData>
  <sheetProtection algorithmName="SHA-512" hashValue="EN0g+OZdkLI6foOYERlbOlDDLz5liLmCNcCFLI36kwwkD7kaCszel9pSDv5A23qTgvQqDl82t17TnX83fUDUcQ==" saltValue="XxnQvCPVBlOnDrCa1Ucoxg==" spinCount="100000" sheet="1" objects="1" scenarios="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4832D-1A82-4BE3-A5FB-E02EEE149B96}">
  <dimension ref="B1:N37"/>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1" x14ac:dyDescent="0.25">
      <c r="B1" s="117"/>
      <c r="C1" s="117"/>
    </row>
    <row r="2" spans="2:11" ht="15.75" x14ac:dyDescent="0.25">
      <c r="B2" s="2" t="s">
        <v>0</v>
      </c>
      <c r="D2" s="2" t="s">
        <v>397</v>
      </c>
      <c r="E2" s="3"/>
      <c r="F2" s="3"/>
      <c r="G2" s="3"/>
      <c r="H2" s="3"/>
      <c r="I2" s="4"/>
    </row>
    <row r="3" spans="2:11" ht="15.75" x14ac:dyDescent="0.25">
      <c r="D3" s="185"/>
      <c r="E3" s="185"/>
      <c r="F3" s="185"/>
      <c r="G3" s="185"/>
      <c r="H3" s="185"/>
      <c r="I3" s="185"/>
      <c r="J3" s="185"/>
    </row>
    <row r="4" spans="2:11" ht="18.600000000000001" customHeight="1" x14ac:dyDescent="0.35">
      <c r="B4" s="5"/>
      <c r="C4" s="5"/>
      <c r="D4" s="186" t="s">
        <v>396</v>
      </c>
      <c r="E4" s="176"/>
      <c r="F4" s="176"/>
      <c r="G4" s="141" t="s">
        <v>740</v>
      </c>
    </row>
    <row r="5" spans="2:11" hidden="1" x14ac:dyDescent="0.25">
      <c r="B5" s="6"/>
      <c r="C5" s="114" t="s">
        <v>739</v>
      </c>
      <c r="D5" s="200">
        <f>+J34</f>
        <v>0</v>
      </c>
      <c r="E5" s="177"/>
      <c r="F5" s="177"/>
      <c r="G5" s="177"/>
      <c r="H5" s="177"/>
      <c r="I5" s="177"/>
      <c r="J5" s="177"/>
    </row>
    <row r="6" spans="2:11" ht="12.95" customHeight="1" x14ac:dyDescent="0.25">
      <c r="I6" s="7"/>
      <c r="J6" s="8"/>
    </row>
    <row r="7" spans="2:11" s="9" customFormat="1" ht="37.9" customHeight="1" x14ac:dyDescent="0.2">
      <c r="B7" s="112" t="s">
        <v>1</v>
      </c>
      <c r="C7" s="193" t="s">
        <v>2</v>
      </c>
      <c r="D7" s="193"/>
      <c r="E7" s="193"/>
      <c r="F7" s="193"/>
      <c r="G7" s="144" t="s">
        <v>774</v>
      </c>
      <c r="H7" s="144" t="s">
        <v>738</v>
      </c>
      <c r="I7" s="113" t="s">
        <v>3</v>
      </c>
      <c r="J7" s="112" t="s">
        <v>751</v>
      </c>
    </row>
    <row r="8" spans="2:11" hidden="1" x14ac:dyDescent="0.25">
      <c r="B8" s="10" t="s">
        <v>4</v>
      </c>
      <c r="C8" s="181" t="e">
        <f>VLOOKUP($B8,'[1]CENIK KOMPONENT'!A:J,2,FALSE)</f>
        <v>#N/A</v>
      </c>
      <c r="D8" s="181"/>
      <c r="E8" s="181"/>
      <c r="F8" s="181"/>
      <c r="G8" s="140" t="e">
        <f>VLOOKUP($B8,'[1]CENIK KOMPONENT'!$A$3:$K$414,5,FALSE)</f>
        <v>#N/A</v>
      </c>
      <c r="H8" s="11">
        <v>1</v>
      </c>
      <c r="I8" s="12" t="e">
        <f>VLOOKUP($B8,'[1]CENIK KOMPONENT'!$A$3:$K$414,8,FALSE)</f>
        <v>#N/A</v>
      </c>
      <c r="J8" s="12"/>
      <c r="K8" s="11"/>
    </row>
    <row r="9" spans="2:11" x14ac:dyDescent="0.25">
      <c r="B9" s="197" t="s">
        <v>8</v>
      </c>
      <c r="C9" s="198"/>
      <c r="D9" s="198"/>
      <c r="E9" s="198"/>
      <c r="F9" s="199"/>
      <c r="G9" s="140"/>
      <c r="H9" s="11"/>
      <c r="I9" s="12"/>
      <c r="J9" s="12"/>
      <c r="K9" s="11"/>
    </row>
    <row r="10" spans="2:11" x14ac:dyDescent="0.25">
      <c r="B10" s="10"/>
      <c r="C10" s="181"/>
      <c r="D10" s="181"/>
      <c r="E10" s="181"/>
      <c r="F10" s="181"/>
      <c r="G10" s="140"/>
      <c r="H10" s="11"/>
      <c r="I10" s="12"/>
      <c r="J10" s="12"/>
      <c r="K10" s="11" t="s">
        <v>735</v>
      </c>
    </row>
    <row r="11" spans="2:11" x14ac:dyDescent="0.25">
      <c r="B11" s="10"/>
      <c r="C11" s="181"/>
      <c r="D11" s="181"/>
      <c r="E11" s="181"/>
      <c r="F11" s="181"/>
      <c r="G11" s="140"/>
      <c r="H11" s="11"/>
      <c r="I11" s="12"/>
      <c r="J11" s="12"/>
      <c r="K11" s="11" t="s">
        <v>736</v>
      </c>
    </row>
    <row r="12" spans="2:11" x14ac:dyDescent="0.25">
      <c r="B12" s="197" t="s">
        <v>9</v>
      </c>
      <c r="C12" s="198"/>
      <c r="D12" s="198"/>
      <c r="E12" s="198"/>
      <c r="F12" s="199"/>
      <c r="G12" s="140"/>
      <c r="H12" s="11"/>
      <c r="I12" s="12"/>
      <c r="J12" s="12"/>
      <c r="K12" s="11"/>
    </row>
    <row r="13" spans="2:11" x14ac:dyDescent="0.25">
      <c r="B13" s="10"/>
      <c r="C13" s="181"/>
      <c r="D13" s="181"/>
      <c r="E13" s="181"/>
      <c r="F13" s="181"/>
      <c r="G13" s="140"/>
      <c r="H13" s="11"/>
      <c r="I13" s="12"/>
      <c r="J13" s="12"/>
      <c r="K13" s="11" t="s">
        <v>734</v>
      </c>
    </row>
    <row r="14" spans="2:11" x14ac:dyDescent="0.25">
      <c r="B14" s="197" t="s">
        <v>11</v>
      </c>
      <c r="C14" s="198"/>
      <c r="D14" s="198"/>
      <c r="E14" s="198"/>
      <c r="F14" s="199"/>
      <c r="G14" s="140"/>
      <c r="H14" s="11"/>
      <c r="I14" s="12"/>
      <c r="J14" s="12"/>
      <c r="K14" s="11"/>
    </row>
    <row r="15" spans="2:11" x14ac:dyDescent="0.25">
      <c r="B15" s="10"/>
      <c r="C15" s="181"/>
      <c r="D15" s="181"/>
      <c r="E15" s="181"/>
      <c r="F15" s="181"/>
      <c r="G15" s="140"/>
      <c r="H15" s="11"/>
      <c r="I15" s="12"/>
      <c r="J15" s="12"/>
      <c r="K15" s="11" t="s">
        <v>733</v>
      </c>
    </row>
    <row r="16" spans="2:11" x14ac:dyDescent="0.25">
      <c r="B16" s="197" t="s">
        <v>10</v>
      </c>
      <c r="C16" s="198"/>
      <c r="D16" s="198"/>
      <c r="E16" s="198"/>
      <c r="F16" s="199"/>
      <c r="G16" s="140"/>
      <c r="H16" s="11"/>
      <c r="I16" s="12"/>
      <c r="J16" s="12"/>
      <c r="K16" s="11"/>
    </row>
    <row r="17" spans="2:11" x14ac:dyDescent="0.25">
      <c r="B17" s="10"/>
      <c r="C17" s="181"/>
      <c r="D17" s="181"/>
      <c r="E17" s="181"/>
      <c r="F17" s="181"/>
      <c r="G17" s="140"/>
      <c r="H17" s="11"/>
      <c r="I17" s="12"/>
      <c r="J17" s="12"/>
      <c r="K17" s="11" t="s">
        <v>732</v>
      </c>
    </row>
    <row r="18" spans="2:11" x14ac:dyDescent="0.25">
      <c r="B18" s="197" t="s">
        <v>5</v>
      </c>
      <c r="C18" s="198"/>
      <c r="D18" s="198"/>
      <c r="E18" s="198"/>
      <c r="F18" s="199"/>
      <c r="G18" s="140"/>
      <c r="H18" s="11"/>
      <c r="I18" s="12"/>
      <c r="J18" s="12"/>
      <c r="K18" s="11"/>
    </row>
    <row r="19" spans="2:11" x14ac:dyDescent="0.25">
      <c r="B19" s="10"/>
      <c r="C19" s="181"/>
      <c r="D19" s="181"/>
      <c r="E19" s="181"/>
      <c r="F19" s="181"/>
      <c r="G19" s="140"/>
      <c r="H19" s="11"/>
      <c r="I19" s="12"/>
      <c r="J19" s="12"/>
      <c r="K19" s="11" t="s">
        <v>731</v>
      </c>
    </row>
    <row r="20" spans="2:11" x14ac:dyDescent="0.25">
      <c r="B20" s="197" t="s">
        <v>6</v>
      </c>
      <c r="C20" s="198"/>
      <c r="D20" s="198"/>
      <c r="E20" s="198"/>
      <c r="F20" s="199"/>
      <c r="G20" s="140"/>
      <c r="H20" s="11"/>
      <c r="I20" s="12"/>
      <c r="J20" s="12"/>
      <c r="K20" s="11"/>
    </row>
    <row r="21" spans="2:11" x14ac:dyDescent="0.25">
      <c r="B21" s="10"/>
      <c r="C21" s="181"/>
      <c r="D21" s="181"/>
      <c r="E21" s="181"/>
      <c r="F21" s="181"/>
      <c r="G21" s="140"/>
      <c r="H21" s="11"/>
      <c r="I21" s="12"/>
      <c r="J21" s="12"/>
      <c r="K21" s="11" t="s">
        <v>743</v>
      </c>
    </row>
    <row r="22" spans="2:11" x14ac:dyDescent="0.25">
      <c r="B22" s="197" t="s">
        <v>745</v>
      </c>
      <c r="C22" s="198"/>
      <c r="D22" s="198"/>
      <c r="E22" s="198"/>
      <c r="F22" s="199"/>
      <c r="G22" s="140"/>
      <c r="H22" s="11"/>
      <c r="I22" s="12"/>
      <c r="J22" s="12"/>
      <c r="K22" s="11"/>
    </row>
    <row r="23" spans="2:11" x14ac:dyDescent="0.25">
      <c r="B23" s="10"/>
      <c r="C23" s="181"/>
      <c r="D23" s="181"/>
      <c r="E23" s="181"/>
      <c r="F23" s="181"/>
      <c r="G23" s="140"/>
      <c r="H23" s="11"/>
      <c r="I23" s="12"/>
      <c r="J23" s="12"/>
      <c r="K23" s="11" t="s">
        <v>744</v>
      </c>
    </row>
    <row r="24" spans="2:11" x14ac:dyDescent="0.25">
      <c r="B24" s="197" t="s">
        <v>12</v>
      </c>
      <c r="C24" s="198"/>
      <c r="D24" s="198"/>
      <c r="E24" s="198"/>
      <c r="F24" s="199"/>
      <c r="G24" s="140"/>
      <c r="H24" s="11"/>
      <c r="I24" s="12"/>
      <c r="J24" s="12"/>
      <c r="K24" s="11"/>
    </row>
    <row r="25" spans="2:11" x14ac:dyDescent="0.25">
      <c r="B25" s="10"/>
      <c r="C25" s="181"/>
      <c r="D25" s="181"/>
      <c r="E25" s="181"/>
      <c r="F25" s="181"/>
      <c r="G25" s="140"/>
      <c r="H25" s="11"/>
      <c r="I25" s="12"/>
      <c r="J25" s="12"/>
      <c r="K25" s="11" t="s">
        <v>729</v>
      </c>
    </row>
    <row r="26" spans="2:11" x14ac:dyDescent="0.25">
      <c r="B26" s="197" t="s">
        <v>742</v>
      </c>
      <c r="C26" s="198"/>
      <c r="D26" s="198"/>
      <c r="E26" s="198"/>
      <c r="F26" s="199"/>
      <c r="G26" s="140"/>
      <c r="H26" s="11"/>
      <c r="I26" s="12"/>
      <c r="J26" s="12"/>
    </row>
    <row r="27" spans="2:11" x14ac:dyDescent="0.25">
      <c r="B27" s="10"/>
      <c r="C27" s="181"/>
      <c r="D27" s="181"/>
      <c r="E27" s="181"/>
      <c r="F27" s="181"/>
      <c r="G27" s="140"/>
      <c r="H27" s="11"/>
      <c r="I27" s="12"/>
      <c r="J27" s="12"/>
    </row>
    <row r="28" spans="2:11" hidden="1" x14ac:dyDescent="0.25">
      <c r="B28" s="10" t="s">
        <v>4</v>
      </c>
      <c r="C28" s="181"/>
      <c r="D28" s="181"/>
      <c r="E28" s="181"/>
      <c r="F28" s="181"/>
      <c r="G28" s="140"/>
      <c r="H28" s="11"/>
      <c r="I28" s="12"/>
      <c r="J28" s="12"/>
    </row>
    <row r="29" spans="2:11" hidden="1" x14ac:dyDescent="0.25">
      <c r="B29" s="10" t="s">
        <v>4</v>
      </c>
      <c r="C29" s="181"/>
      <c r="D29" s="181"/>
      <c r="E29" s="181"/>
      <c r="F29" s="181"/>
      <c r="G29" s="140"/>
      <c r="H29" s="11"/>
      <c r="I29" s="12"/>
      <c r="J29" s="12"/>
    </row>
    <row r="30" spans="2:11" hidden="1" x14ac:dyDescent="0.25">
      <c r="B30" s="10" t="s">
        <v>4</v>
      </c>
      <c r="C30" s="181"/>
      <c r="D30" s="181"/>
      <c r="E30" s="181"/>
      <c r="F30" s="181"/>
      <c r="G30" s="140"/>
      <c r="H30" s="11"/>
      <c r="I30" s="12"/>
      <c r="J30" s="12"/>
    </row>
    <row r="31" spans="2:11" hidden="1" x14ac:dyDescent="0.25">
      <c r="B31" s="10" t="s">
        <v>4</v>
      </c>
      <c r="C31" s="181"/>
      <c r="D31" s="181"/>
      <c r="E31" s="181"/>
      <c r="F31" s="181"/>
      <c r="G31" s="140"/>
      <c r="H31" s="11"/>
      <c r="I31" s="12"/>
      <c r="J31" s="12"/>
    </row>
    <row r="32" spans="2:11" ht="0.95" customHeight="1" x14ac:dyDescent="0.25">
      <c r="B32" s="10" t="s">
        <v>4</v>
      </c>
      <c r="C32" s="181"/>
      <c r="D32" s="181"/>
      <c r="E32" s="181"/>
      <c r="F32" s="181"/>
      <c r="G32" s="140" t="e">
        <f>VLOOKUP($B32,'[1]CENIK KOMPONENT'!$A$3:$K$414,5,FALSE)</f>
        <v>#N/A</v>
      </c>
      <c r="H32" s="11"/>
      <c r="I32" s="12"/>
      <c r="J32" s="12"/>
    </row>
    <row r="33" spans="7:14" x14ac:dyDescent="0.25">
      <c r="I33" s="13"/>
      <c r="J33" s="13"/>
    </row>
    <row r="34" spans="7:14" ht="15.75" x14ac:dyDescent="0.25">
      <c r="G34" s="176" t="s">
        <v>728</v>
      </c>
      <c r="H34" s="176"/>
      <c r="I34" s="176"/>
      <c r="J34" s="14">
        <f>SUM(J8:J33)</f>
        <v>0</v>
      </c>
      <c r="L34" s="176" t="s">
        <v>726</v>
      </c>
      <c r="M34" s="176"/>
      <c r="N34" s="176"/>
    </row>
    <row r="35" spans="7:14" x14ac:dyDescent="0.25">
      <c r="G35" s="177" t="s">
        <v>727</v>
      </c>
      <c r="H35" s="177"/>
      <c r="I35" s="177"/>
      <c r="J35" s="13">
        <f>J34/109.5*9.5</f>
        <v>0</v>
      </c>
      <c r="L35" t="s">
        <v>726</v>
      </c>
    </row>
    <row r="36" spans="7:14" ht="7.5" customHeight="1" x14ac:dyDescent="0.25"/>
    <row r="37" spans="7:14" ht="7.5" customHeight="1" x14ac:dyDescent="0.25"/>
  </sheetData>
  <sheetProtection selectLockedCells="1" selectUnlockedCells="1"/>
  <mergeCells count="32">
    <mergeCell ref="L34:N34"/>
    <mergeCell ref="G35:I35"/>
    <mergeCell ref="C28:F28"/>
    <mergeCell ref="C29:F29"/>
    <mergeCell ref="C30:F30"/>
    <mergeCell ref="C31:F31"/>
    <mergeCell ref="C32:F32"/>
    <mergeCell ref="G34:I34"/>
    <mergeCell ref="C27:F27"/>
    <mergeCell ref="B16:F16"/>
    <mergeCell ref="C17:F17"/>
    <mergeCell ref="B18:F18"/>
    <mergeCell ref="C19:F19"/>
    <mergeCell ref="B20:F20"/>
    <mergeCell ref="C21:F21"/>
    <mergeCell ref="B22:F22"/>
    <mergeCell ref="C23:F23"/>
    <mergeCell ref="B24:F24"/>
    <mergeCell ref="B26:F26"/>
    <mergeCell ref="C25:F25"/>
    <mergeCell ref="C15:F15"/>
    <mergeCell ref="D3:J3"/>
    <mergeCell ref="D4:F4"/>
    <mergeCell ref="D5:J5"/>
    <mergeCell ref="C7:F7"/>
    <mergeCell ref="C8:F8"/>
    <mergeCell ref="B9:F9"/>
    <mergeCell ref="C10:F10"/>
    <mergeCell ref="C11:F11"/>
    <mergeCell ref="B12:F12"/>
    <mergeCell ref="C13:F13"/>
    <mergeCell ref="B14:F14"/>
  </mergeCells>
  <pageMargins left="1.1023622047244095" right="0.70866141732283472"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8DA0E-E749-4B32-8DFB-4D1AA5B8BE00}">
  <sheetPr>
    <pageSetUpPr fitToPage="1"/>
  </sheetPr>
  <dimension ref="B1:N37"/>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D2" s="2" t="s">
        <v>399</v>
      </c>
      <c r="E2" s="3"/>
      <c r="F2" s="3"/>
      <c r="G2" s="3"/>
      <c r="H2" s="3"/>
      <c r="I2" s="4"/>
    </row>
    <row r="3" spans="2:11" ht="15.75" x14ac:dyDescent="0.25">
      <c r="D3" s="185"/>
      <c r="E3" s="185"/>
      <c r="F3" s="185"/>
      <c r="G3" s="185"/>
      <c r="H3" s="185"/>
      <c r="I3" s="185"/>
      <c r="J3" s="185"/>
    </row>
    <row r="4" spans="2:11" ht="16.149999999999999" customHeight="1" x14ac:dyDescent="0.35">
      <c r="B4" s="5"/>
      <c r="C4" s="5"/>
      <c r="D4" s="186" t="s">
        <v>398</v>
      </c>
      <c r="E4" s="186"/>
      <c r="F4" s="186"/>
      <c r="G4" s="141" t="s">
        <v>740</v>
      </c>
      <c r="H4" s="116"/>
      <c r="I4" s="116"/>
      <c r="J4" s="116"/>
    </row>
    <row r="5" spans="2:11" ht="15.6" hidden="1" customHeight="1" x14ac:dyDescent="0.35">
      <c r="B5" s="6"/>
      <c r="C5" s="114" t="s">
        <v>739</v>
      </c>
      <c r="D5" s="207">
        <f>+J34</f>
        <v>0</v>
      </c>
      <c r="E5" s="207"/>
      <c r="F5" s="136"/>
      <c r="G5" s="191"/>
      <c r="H5" s="192"/>
      <c r="I5" s="192"/>
      <c r="J5" s="143"/>
    </row>
    <row r="6" spans="2:11" ht="12.95" customHeight="1" x14ac:dyDescent="0.25">
      <c r="I6" s="7"/>
      <c r="J6" s="8"/>
    </row>
    <row r="7" spans="2:11" s="9" customFormat="1" ht="39" customHeight="1" x14ac:dyDescent="0.2">
      <c r="B7" s="112" t="s">
        <v>1</v>
      </c>
      <c r="C7" s="193" t="s">
        <v>2</v>
      </c>
      <c r="D7" s="193"/>
      <c r="E7" s="193"/>
      <c r="F7" s="193"/>
      <c r="G7" s="144" t="s">
        <v>774</v>
      </c>
      <c r="H7" s="144" t="s">
        <v>738</v>
      </c>
      <c r="I7" s="113" t="s">
        <v>3</v>
      </c>
      <c r="J7" s="112" t="s">
        <v>751</v>
      </c>
    </row>
    <row r="8" spans="2:11" s="9" customFormat="1" ht="13.9" customHeight="1" x14ac:dyDescent="0.2">
      <c r="B8" s="187" t="s">
        <v>7</v>
      </c>
      <c r="C8" s="188"/>
      <c r="D8" s="188"/>
      <c r="E8" s="188"/>
      <c r="F8" s="188"/>
      <c r="G8" s="110"/>
      <c r="H8" s="110"/>
      <c r="I8" s="110"/>
      <c r="J8" s="110"/>
    </row>
    <row r="9" spans="2:11" x14ac:dyDescent="0.25">
      <c r="B9" s="10"/>
      <c r="C9" s="181"/>
      <c r="D9" s="181"/>
      <c r="E9" s="181"/>
      <c r="F9" s="181"/>
      <c r="G9" s="140"/>
      <c r="H9" s="11"/>
      <c r="I9" s="12"/>
      <c r="J9" s="12"/>
      <c r="K9" s="11" t="s">
        <v>737</v>
      </c>
    </row>
    <row r="10" spans="2:11" x14ac:dyDescent="0.25">
      <c r="B10" s="109"/>
      <c r="C10" s="181"/>
      <c r="D10" s="181"/>
      <c r="E10" s="181"/>
      <c r="F10" s="181"/>
      <c r="G10" s="140"/>
      <c r="H10" s="11"/>
      <c r="I10" s="12"/>
      <c r="J10" s="12"/>
      <c r="K10" s="11"/>
    </row>
    <row r="11" spans="2:11" x14ac:dyDescent="0.25">
      <c r="B11" s="178" t="s">
        <v>8</v>
      </c>
      <c r="C11" s="179"/>
      <c r="D11" s="179"/>
      <c r="E11" s="179"/>
      <c r="F11" s="180"/>
      <c r="G11" s="140"/>
      <c r="H11" s="11"/>
      <c r="I11" s="12"/>
      <c r="J11" s="12"/>
      <c r="K11" s="11"/>
    </row>
    <row r="12" spans="2:11" hidden="1" x14ac:dyDescent="0.25">
      <c r="B12" s="10" t="s">
        <v>746</v>
      </c>
      <c r="C12" s="181"/>
      <c r="D12" s="181"/>
      <c r="E12" s="181"/>
      <c r="F12" s="181"/>
      <c r="G12" s="140"/>
      <c r="H12" s="11"/>
      <c r="I12" s="12" t="e">
        <f>VLOOKUP($B12,'[1]CENIK KOMPONENT'!$A:$J,9,FALSE)</f>
        <v>#N/A</v>
      </c>
      <c r="J12" s="12"/>
      <c r="K12" s="11" t="s">
        <v>736</v>
      </c>
    </row>
    <row r="13" spans="2:11" x14ac:dyDescent="0.25">
      <c r="B13" s="10"/>
      <c r="C13" s="181"/>
      <c r="D13" s="181"/>
      <c r="E13" s="181"/>
      <c r="F13" s="181"/>
      <c r="G13" s="140"/>
      <c r="H13" s="11"/>
      <c r="I13" s="12"/>
      <c r="J13" s="12"/>
      <c r="K13" s="11" t="s">
        <v>735</v>
      </c>
    </row>
    <row r="14" spans="2:11" x14ac:dyDescent="0.25">
      <c r="B14" s="178" t="s">
        <v>9</v>
      </c>
      <c r="C14" s="179"/>
      <c r="D14" s="179"/>
      <c r="E14" s="179"/>
      <c r="F14" s="180"/>
      <c r="G14" s="140"/>
      <c r="H14" s="11"/>
      <c r="I14" s="12"/>
      <c r="J14" s="12"/>
      <c r="K14" s="11"/>
    </row>
    <row r="15" spans="2:11" x14ac:dyDescent="0.25">
      <c r="B15" s="10"/>
      <c r="C15" s="181"/>
      <c r="D15" s="181"/>
      <c r="E15" s="181"/>
      <c r="F15" s="181"/>
      <c r="G15" s="140"/>
      <c r="H15" s="11"/>
      <c r="I15" s="12"/>
      <c r="J15" s="12"/>
      <c r="K15" s="11" t="s">
        <v>734</v>
      </c>
    </row>
    <row r="16" spans="2:11" x14ac:dyDescent="0.25">
      <c r="B16" s="10"/>
      <c r="C16" s="181"/>
      <c r="D16" s="181"/>
      <c r="E16" s="181"/>
      <c r="F16" s="181"/>
      <c r="G16" s="140"/>
      <c r="H16" s="11"/>
      <c r="I16" s="12"/>
      <c r="J16" s="12"/>
      <c r="K16" s="11"/>
    </row>
    <row r="17" spans="2:11" x14ac:dyDescent="0.25">
      <c r="B17" s="178" t="s">
        <v>11</v>
      </c>
      <c r="C17" s="179"/>
      <c r="D17" s="179"/>
      <c r="E17" s="179"/>
      <c r="F17" s="180"/>
      <c r="G17" s="140"/>
      <c r="H17" s="11"/>
      <c r="I17" s="12"/>
      <c r="J17" s="12"/>
      <c r="K17" s="11"/>
    </row>
    <row r="18" spans="2:11" x14ac:dyDescent="0.25">
      <c r="B18" s="10"/>
      <c r="C18" s="181"/>
      <c r="D18" s="181"/>
      <c r="E18" s="181"/>
      <c r="F18" s="181"/>
      <c r="G18" s="140"/>
      <c r="H18" s="11"/>
      <c r="I18" s="12"/>
      <c r="J18" s="12"/>
      <c r="K18" s="11" t="s">
        <v>733</v>
      </c>
    </row>
    <row r="19" spans="2:11" hidden="1" x14ac:dyDescent="0.25">
      <c r="B19" s="178" t="s">
        <v>10</v>
      </c>
      <c r="C19" s="179"/>
      <c r="D19" s="179"/>
      <c r="E19" s="179"/>
      <c r="F19" s="180"/>
      <c r="G19" s="140"/>
      <c r="H19" s="11"/>
      <c r="I19" s="12" t="e">
        <f>VLOOKUP($B19,'[1]CENIK KOMPONENT'!$A:$J,9,FALSE)</f>
        <v>#N/A</v>
      </c>
      <c r="J19" s="12"/>
      <c r="K19" s="11"/>
    </row>
    <row r="20" spans="2:11" hidden="1" x14ac:dyDescent="0.25">
      <c r="B20" s="10" t="s">
        <v>746</v>
      </c>
      <c r="C20" s="181"/>
      <c r="D20" s="181"/>
      <c r="E20" s="181"/>
      <c r="F20" s="181"/>
      <c r="G20" s="140"/>
      <c r="H20" s="11"/>
      <c r="I20" s="12" t="e">
        <f>VLOOKUP($B20,'[1]CENIK KOMPONENT'!$A:$J,9,FALSE)</f>
        <v>#N/A</v>
      </c>
      <c r="J20" s="12"/>
      <c r="K20" s="11" t="s">
        <v>732</v>
      </c>
    </row>
    <row r="21" spans="2:11" x14ac:dyDescent="0.25">
      <c r="B21" s="178" t="s">
        <v>5</v>
      </c>
      <c r="C21" s="179"/>
      <c r="D21" s="179"/>
      <c r="E21" s="179"/>
      <c r="F21" s="180"/>
      <c r="G21" s="140"/>
      <c r="H21" s="11"/>
      <c r="I21" s="12"/>
      <c r="J21" s="12"/>
      <c r="K21" s="11"/>
    </row>
    <row r="22" spans="2:11" x14ac:dyDescent="0.25">
      <c r="B22" s="10"/>
      <c r="C22" s="181"/>
      <c r="D22" s="181"/>
      <c r="E22" s="181"/>
      <c r="F22" s="181"/>
      <c r="G22" s="140"/>
      <c r="H22" s="11"/>
      <c r="I22" s="12"/>
      <c r="J22" s="12"/>
      <c r="K22" s="11" t="s">
        <v>731</v>
      </c>
    </row>
    <row r="23" spans="2:11" x14ac:dyDescent="0.25">
      <c r="B23" s="178" t="s">
        <v>13</v>
      </c>
      <c r="C23" s="179"/>
      <c r="D23" s="179"/>
      <c r="E23" s="179"/>
      <c r="F23" s="180"/>
      <c r="G23" s="140"/>
      <c r="H23" s="11"/>
      <c r="I23" s="12"/>
      <c r="J23" s="12"/>
      <c r="K23" s="11"/>
    </row>
    <row r="24" spans="2:11" x14ac:dyDescent="0.25">
      <c r="B24" s="10"/>
      <c r="C24" s="181"/>
      <c r="D24" s="181"/>
      <c r="E24" s="181"/>
      <c r="F24" s="181"/>
      <c r="G24" s="140"/>
      <c r="H24" s="11"/>
      <c r="I24" s="12"/>
      <c r="J24" s="12"/>
      <c r="K24" s="11" t="s">
        <v>730</v>
      </c>
    </row>
    <row r="25" spans="2:11" x14ac:dyDescent="0.25">
      <c r="B25" s="178" t="s">
        <v>12</v>
      </c>
      <c r="C25" s="179"/>
      <c r="D25" s="179"/>
      <c r="E25" s="179"/>
      <c r="F25" s="180"/>
      <c r="G25" s="140"/>
      <c r="H25" s="11"/>
      <c r="I25" s="12"/>
      <c r="J25" s="12"/>
      <c r="K25" s="11"/>
    </row>
    <row r="26" spans="2:11" ht="15.75" thickBot="1" x14ac:dyDescent="0.3">
      <c r="B26" s="135"/>
      <c r="C26" s="203"/>
      <c r="D26" s="203"/>
      <c r="E26" s="203"/>
      <c r="F26" s="203"/>
      <c r="G26" s="148"/>
      <c r="H26" s="67"/>
      <c r="I26" s="134"/>
      <c r="J26" s="134"/>
      <c r="K26" s="11" t="s">
        <v>729</v>
      </c>
    </row>
    <row r="27" spans="2:11" hidden="1" x14ac:dyDescent="0.25">
      <c r="B27" s="133" t="s">
        <v>4</v>
      </c>
      <c r="C27" s="204"/>
      <c r="D27" s="205"/>
      <c r="E27" s="205"/>
      <c r="F27" s="206"/>
      <c r="G27" s="132"/>
      <c r="H27" s="131"/>
      <c r="I27" s="130"/>
      <c r="J27" s="130"/>
    </row>
    <row r="28" spans="2:11" hidden="1" x14ac:dyDescent="0.25">
      <c r="B28" s="10" t="s">
        <v>4</v>
      </c>
      <c r="C28" s="182"/>
      <c r="D28" s="183"/>
      <c r="E28" s="183"/>
      <c r="F28" s="184"/>
      <c r="G28" s="140"/>
      <c r="H28" s="11"/>
      <c r="I28" s="12"/>
      <c r="J28" s="12"/>
    </row>
    <row r="29" spans="2:11" hidden="1" x14ac:dyDescent="0.25">
      <c r="B29" s="10" t="s">
        <v>4</v>
      </c>
      <c r="C29" s="182"/>
      <c r="D29" s="183"/>
      <c r="E29" s="183"/>
      <c r="F29" s="184"/>
      <c r="G29" s="140"/>
      <c r="H29" s="11"/>
      <c r="I29" s="12"/>
      <c r="J29" s="12"/>
    </row>
    <row r="30" spans="2:11" hidden="1" x14ac:dyDescent="0.25">
      <c r="B30" s="10" t="s">
        <v>4</v>
      </c>
      <c r="C30" s="182"/>
      <c r="D30" s="183"/>
      <c r="E30" s="183"/>
      <c r="F30" s="184"/>
      <c r="G30" s="140"/>
      <c r="H30" s="11"/>
      <c r="I30" s="12"/>
      <c r="J30" s="12"/>
    </row>
    <row r="31" spans="2:11" hidden="1" x14ac:dyDescent="0.25">
      <c r="B31" s="10" t="s">
        <v>4</v>
      </c>
      <c r="C31" s="182"/>
      <c r="D31" s="183"/>
      <c r="E31" s="183"/>
      <c r="F31" s="184"/>
      <c r="G31" s="140"/>
      <c r="H31" s="11"/>
      <c r="I31" s="12"/>
      <c r="J31" s="12"/>
    </row>
    <row r="32" spans="2:11" x14ac:dyDescent="0.25">
      <c r="I32" s="13"/>
      <c r="J32" s="13"/>
    </row>
    <row r="33" spans="7:14" x14ac:dyDescent="0.25">
      <c r="I33" s="13"/>
      <c r="J33" s="13"/>
    </row>
    <row r="34" spans="7:14" ht="15.75" x14ac:dyDescent="0.25">
      <c r="G34" s="176" t="s">
        <v>728</v>
      </c>
      <c r="H34" s="176"/>
      <c r="I34" s="176"/>
      <c r="J34" s="14">
        <f>SUM(J9:J32)</f>
        <v>0</v>
      </c>
      <c r="L34" s="176" t="s">
        <v>726</v>
      </c>
      <c r="M34" s="176"/>
      <c r="N34" s="176"/>
    </row>
    <row r="35" spans="7:14" x14ac:dyDescent="0.25">
      <c r="G35" s="177" t="s">
        <v>727</v>
      </c>
      <c r="H35" s="177"/>
      <c r="I35" s="177"/>
      <c r="J35" s="13">
        <f>J34/109.5*9.5</f>
        <v>0</v>
      </c>
      <c r="L35" t="s">
        <v>726</v>
      </c>
    </row>
    <row r="36" spans="7:14" ht="7.5" customHeight="1" x14ac:dyDescent="0.25"/>
    <row r="37" spans="7:14" ht="7.5" customHeight="1" x14ac:dyDescent="0.25"/>
  </sheetData>
  <sheetProtection selectLockedCells="1" selectUnlockedCells="1"/>
  <mergeCells count="32">
    <mergeCell ref="L34:N34"/>
    <mergeCell ref="G34:I34"/>
    <mergeCell ref="G35:I35"/>
    <mergeCell ref="C27:F27"/>
    <mergeCell ref="C28:F28"/>
    <mergeCell ref="C29:F29"/>
    <mergeCell ref="C30:F30"/>
    <mergeCell ref="C31:F31"/>
    <mergeCell ref="B11:F11"/>
    <mergeCell ref="C12:F12"/>
    <mergeCell ref="C13:F13"/>
    <mergeCell ref="D3:J3"/>
    <mergeCell ref="D4:F4"/>
    <mergeCell ref="G5:I5"/>
    <mergeCell ref="C7:F7"/>
    <mergeCell ref="B8:F8"/>
    <mergeCell ref="B21:F21"/>
    <mergeCell ref="C22:F22"/>
    <mergeCell ref="D5:E5"/>
    <mergeCell ref="C26:F26"/>
    <mergeCell ref="C16:F16"/>
    <mergeCell ref="B14:F14"/>
    <mergeCell ref="C9:F9"/>
    <mergeCell ref="B23:F23"/>
    <mergeCell ref="C24:F24"/>
    <mergeCell ref="B25:F25"/>
    <mergeCell ref="C15:F15"/>
    <mergeCell ref="B17:F17"/>
    <mergeCell ref="C18:F18"/>
    <mergeCell ref="B19:F19"/>
    <mergeCell ref="C20:F20"/>
    <mergeCell ref="C10:F10"/>
  </mergeCells>
  <pageMargins left="1.1023622047244095" right="0.70866141732283472" top="0.74803149606299213" bottom="0.74803149606299213" header="0.31496062992125984" footer="0.31496062992125984"/>
  <pageSetup paperSize="9" scale="92"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6D710-9772-43C7-849C-1ED95DED184F}">
  <dimension ref="B1:N38"/>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1" x14ac:dyDescent="0.25">
      <c r="B1" s="117"/>
      <c r="C1" s="117"/>
    </row>
    <row r="2" spans="2:11" ht="15.75" x14ac:dyDescent="0.25">
      <c r="B2" s="2" t="s">
        <v>0</v>
      </c>
      <c r="D2" s="2" t="s">
        <v>401</v>
      </c>
      <c r="E2" s="3"/>
      <c r="F2" s="3"/>
      <c r="G2" s="3"/>
      <c r="H2" s="3"/>
      <c r="I2" s="4"/>
    </row>
    <row r="3" spans="2:11" ht="15.75" x14ac:dyDescent="0.25">
      <c r="D3" s="185"/>
      <c r="E3" s="185"/>
      <c r="F3" s="185"/>
      <c r="G3" s="185"/>
      <c r="H3" s="185"/>
      <c r="I3" s="185"/>
      <c r="J3" s="185"/>
    </row>
    <row r="4" spans="2:11" ht="18.600000000000001" customHeight="1" x14ac:dyDescent="0.35">
      <c r="B4" s="5"/>
      <c r="C4" s="5"/>
      <c r="D4" s="186" t="s">
        <v>400</v>
      </c>
      <c r="E4" s="176"/>
      <c r="F4" s="176"/>
      <c r="G4" s="141" t="s">
        <v>740</v>
      </c>
    </row>
    <row r="5" spans="2:11" hidden="1" x14ac:dyDescent="0.25">
      <c r="B5" s="6"/>
      <c r="C5" s="114" t="s">
        <v>739</v>
      </c>
      <c r="D5" s="207">
        <f>+J35</f>
        <v>0</v>
      </c>
      <c r="E5" s="207"/>
      <c r="I5"/>
    </row>
    <row r="6" spans="2:11" ht="12.95" customHeight="1" x14ac:dyDescent="0.25">
      <c r="I6" s="7"/>
      <c r="J6" s="8"/>
    </row>
    <row r="7" spans="2:11" s="9" customFormat="1" ht="39.6" customHeight="1" x14ac:dyDescent="0.2">
      <c r="B7" s="112" t="s">
        <v>1</v>
      </c>
      <c r="C7" s="193" t="s">
        <v>2</v>
      </c>
      <c r="D7" s="193"/>
      <c r="E7" s="193"/>
      <c r="F7" s="193"/>
      <c r="G7" s="144" t="s">
        <v>774</v>
      </c>
      <c r="H7" s="144" t="s">
        <v>738</v>
      </c>
      <c r="I7" s="113" t="s">
        <v>3</v>
      </c>
      <c r="J7" s="112" t="s">
        <v>751</v>
      </c>
    </row>
    <row r="8" spans="2:11" x14ac:dyDescent="0.25">
      <c r="B8" s="197" t="s">
        <v>7</v>
      </c>
      <c r="C8" s="198"/>
      <c r="D8" s="198"/>
      <c r="E8" s="198"/>
      <c r="F8" s="199"/>
      <c r="G8" s="140"/>
      <c r="H8" s="11"/>
      <c r="I8" s="12"/>
      <c r="J8" s="12"/>
      <c r="K8" s="11"/>
    </row>
    <row r="9" spans="2:11" x14ac:dyDescent="0.25">
      <c r="B9" s="10"/>
      <c r="C9" s="181"/>
      <c r="D9" s="181"/>
      <c r="E9" s="181"/>
      <c r="F9" s="181"/>
      <c r="G9" s="140"/>
      <c r="H9" s="11"/>
      <c r="I9" s="12"/>
      <c r="J9" s="12"/>
      <c r="K9" s="11" t="s">
        <v>737</v>
      </c>
    </row>
    <row r="10" spans="2:11" x14ac:dyDescent="0.25">
      <c r="B10" s="10"/>
      <c r="C10" s="181"/>
      <c r="D10" s="181"/>
      <c r="E10" s="181"/>
      <c r="F10" s="181"/>
      <c r="G10" s="140"/>
      <c r="H10" s="11"/>
      <c r="I10" s="12"/>
      <c r="J10" s="12"/>
      <c r="K10" s="11"/>
    </row>
    <row r="11" spans="2:11" x14ac:dyDescent="0.25">
      <c r="B11" s="197" t="s">
        <v>8</v>
      </c>
      <c r="C11" s="198"/>
      <c r="D11" s="198"/>
      <c r="E11" s="198"/>
      <c r="F11" s="199"/>
      <c r="G11" s="140"/>
      <c r="H11" s="11"/>
      <c r="I11" s="12"/>
      <c r="J11" s="12"/>
      <c r="K11" s="11"/>
    </row>
    <row r="12" spans="2:11" x14ac:dyDescent="0.25">
      <c r="B12" s="10"/>
      <c r="C12" s="181"/>
      <c r="D12" s="181"/>
      <c r="E12" s="181"/>
      <c r="F12" s="181"/>
      <c r="G12" s="140"/>
      <c r="H12" s="11"/>
      <c r="I12" s="12"/>
      <c r="J12" s="12"/>
      <c r="K12" s="11" t="s">
        <v>735</v>
      </c>
    </row>
    <row r="13" spans="2:11" hidden="1" x14ac:dyDescent="0.25">
      <c r="B13" s="10" t="s">
        <v>746</v>
      </c>
      <c r="C13" s="181"/>
      <c r="D13" s="181"/>
      <c r="E13" s="181"/>
      <c r="F13" s="181"/>
      <c r="G13" s="140"/>
      <c r="H13" s="11"/>
      <c r="I13" s="12" t="e">
        <f>VLOOKUP($B13,'[1]CENIK KOMPONENT'!$A:$J,9,FALSE)</f>
        <v>#N/A</v>
      </c>
      <c r="J13" s="12"/>
      <c r="K13" s="11" t="s">
        <v>736</v>
      </c>
    </row>
    <row r="14" spans="2:11" x14ac:dyDescent="0.25">
      <c r="B14" s="197" t="s">
        <v>9</v>
      </c>
      <c r="C14" s="198"/>
      <c r="D14" s="198"/>
      <c r="E14" s="198"/>
      <c r="F14" s="199"/>
      <c r="G14" s="140"/>
      <c r="H14" s="11"/>
      <c r="I14" s="12"/>
      <c r="J14" s="12"/>
      <c r="K14" s="11"/>
    </row>
    <row r="15" spans="2:11" x14ac:dyDescent="0.25">
      <c r="B15" s="10"/>
      <c r="C15" s="181"/>
      <c r="D15" s="181"/>
      <c r="E15" s="181"/>
      <c r="F15" s="181"/>
      <c r="G15" s="140"/>
      <c r="H15" s="11"/>
      <c r="I15" s="12"/>
      <c r="J15" s="12"/>
      <c r="K15" s="11" t="s">
        <v>734</v>
      </c>
    </row>
    <row r="16" spans="2:11" x14ac:dyDescent="0.25">
      <c r="B16" s="197" t="s">
        <v>11</v>
      </c>
      <c r="C16" s="198"/>
      <c r="D16" s="198"/>
      <c r="E16" s="198"/>
      <c r="F16" s="199"/>
      <c r="G16" s="140"/>
      <c r="H16" s="11"/>
      <c r="I16" s="12"/>
      <c r="J16" s="12"/>
      <c r="K16" s="11"/>
    </row>
    <row r="17" spans="2:11" x14ac:dyDescent="0.25">
      <c r="B17" s="10"/>
      <c r="C17" s="181"/>
      <c r="D17" s="181"/>
      <c r="E17" s="181"/>
      <c r="F17" s="181"/>
      <c r="G17" s="140"/>
      <c r="H17" s="11"/>
      <c r="I17" s="12"/>
      <c r="J17" s="12"/>
      <c r="K17" s="11" t="s">
        <v>733</v>
      </c>
    </row>
    <row r="18" spans="2:11" hidden="1" x14ac:dyDescent="0.25">
      <c r="B18" s="197"/>
      <c r="C18" s="198"/>
      <c r="D18" s="198"/>
      <c r="E18" s="198"/>
      <c r="F18" s="199"/>
      <c r="G18" s="140"/>
      <c r="H18" s="11"/>
      <c r="I18" s="12" t="e">
        <f>VLOOKUP($B18,'[1]CENIK KOMPONENT'!$A:$J,9,FALSE)</f>
        <v>#N/A</v>
      </c>
      <c r="J18" s="12"/>
      <c r="K18" s="11"/>
    </row>
    <row r="19" spans="2:11" hidden="1" x14ac:dyDescent="0.25">
      <c r="B19" s="10" t="s">
        <v>746</v>
      </c>
      <c r="C19" s="181"/>
      <c r="D19" s="181"/>
      <c r="E19" s="181"/>
      <c r="F19" s="181"/>
      <c r="G19" s="140"/>
      <c r="H19" s="11"/>
      <c r="I19" s="12" t="e">
        <f>VLOOKUP($B19,'[1]CENIK KOMPONENT'!$A:$J,9,FALSE)</f>
        <v>#N/A</v>
      </c>
      <c r="J19" s="12"/>
      <c r="K19" s="11"/>
    </row>
    <row r="20" spans="2:11" x14ac:dyDescent="0.25">
      <c r="B20" s="197" t="s">
        <v>5</v>
      </c>
      <c r="C20" s="198"/>
      <c r="D20" s="198"/>
      <c r="E20" s="198"/>
      <c r="F20" s="199"/>
      <c r="G20" s="140"/>
      <c r="H20" s="11"/>
      <c r="I20" s="12"/>
      <c r="J20" s="12"/>
      <c r="K20" s="11"/>
    </row>
    <row r="21" spans="2:11" x14ac:dyDescent="0.25">
      <c r="B21" s="10"/>
      <c r="C21" s="127"/>
      <c r="D21" s="126"/>
      <c r="E21" s="126"/>
      <c r="F21" s="125"/>
      <c r="G21" s="140"/>
      <c r="H21" s="11"/>
      <c r="I21" s="12"/>
      <c r="J21" s="12"/>
      <c r="K21" s="11" t="s">
        <v>731</v>
      </c>
    </row>
    <row r="22" spans="2:11" x14ac:dyDescent="0.25">
      <c r="B22" s="197" t="s">
        <v>13</v>
      </c>
      <c r="C22" s="198"/>
      <c r="D22" s="198"/>
      <c r="E22" s="198"/>
      <c r="F22" s="199"/>
      <c r="G22" s="140"/>
      <c r="H22" s="11"/>
      <c r="I22" s="12"/>
      <c r="J22" s="12"/>
      <c r="K22" s="11"/>
    </row>
    <row r="23" spans="2:11" x14ac:dyDescent="0.25">
      <c r="B23" s="10"/>
      <c r="C23" s="181"/>
      <c r="D23" s="181"/>
      <c r="E23" s="181"/>
      <c r="F23" s="181"/>
      <c r="G23" s="140"/>
      <c r="H23" s="11"/>
      <c r="I23" s="12"/>
      <c r="J23" s="12"/>
      <c r="K23" s="11" t="s">
        <v>730</v>
      </c>
    </row>
    <row r="24" spans="2:11" x14ac:dyDescent="0.25">
      <c r="B24" s="197" t="s">
        <v>6</v>
      </c>
      <c r="C24" s="198"/>
      <c r="D24" s="198"/>
      <c r="E24" s="198"/>
      <c r="F24" s="199"/>
      <c r="G24" s="140"/>
      <c r="H24" s="11"/>
      <c r="I24" s="12"/>
      <c r="J24" s="12"/>
      <c r="K24" s="11"/>
    </row>
    <row r="25" spans="2:11" x14ac:dyDescent="0.25">
      <c r="B25" s="10"/>
      <c r="C25" s="181"/>
      <c r="D25" s="181"/>
      <c r="E25" s="181"/>
      <c r="F25" s="181"/>
      <c r="G25" s="140"/>
      <c r="H25" s="11"/>
      <c r="I25" s="12"/>
      <c r="J25" s="12"/>
      <c r="K25" s="11" t="s">
        <v>743</v>
      </c>
    </row>
    <row r="26" spans="2:11" x14ac:dyDescent="0.25">
      <c r="B26" s="197" t="s">
        <v>12</v>
      </c>
      <c r="C26" s="198"/>
      <c r="D26" s="198"/>
      <c r="E26" s="198"/>
      <c r="F26" s="199"/>
      <c r="G26" s="140"/>
      <c r="H26" s="11"/>
      <c r="I26" s="12"/>
      <c r="J26" s="12"/>
      <c r="K26" s="11"/>
    </row>
    <row r="27" spans="2:11" x14ac:dyDescent="0.25">
      <c r="B27" s="10"/>
      <c r="C27" s="181"/>
      <c r="D27" s="181"/>
      <c r="E27" s="181"/>
      <c r="F27" s="181"/>
      <c r="G27" s="140"/>
      <c r="H27" s="11"/>
      <c r="I27" s="12"/>
      <c r="J27" s="12"/>
      <c r="K27" s="11" t="s">
        <v>729</v>
      </c>
    </row>
    <row r="28" spans="2:11" hidden="1" x14ac:dyDescent="0.25">
      <c r="B28" s="10" t="s">
        <v>4</v>
      </c>
      <c r="C28" s="181"/>
      <c r="D28" s="181"/>
      <c r="E28" s="181"/>
      <c r="F28" s="181"/>
      <c r="G28" s="140"/>
      <c r="H28" s="11"/>
      <c r="I28" s="12"/>
      <c r="J28" s="12"/>
    </row>
    <row r="29" spans="2:11" hidden="1" x14ac:dyDescent="0.25">
      <c r="B29" s="10" t="s">
        <v>4</v>
      </c>
      <c r="C29" s="181"/>
      <c r="D29" s="181"/>
      <c r="E29" s="181"/>
      <c r="F29" s="181"/>
      <c r="G29" s="140"/>
      <c r="H29" s="11"/>
      <c r="I29" s="12"/>
      <c r="J29" s="12"/>
    </row>
    <row r="30" spans="2:11" hidden="1" x14ac:dyDescent="0.25">
      <c r="B30" s="10" t="s">
        <v>4</v>
      </c>
      <c r="C30" s="181"/>
      <c r="D30" s="181"/>
      <c r="E30" s="181"/>
      <c r="F30" s="181"/>
      <c r="G30" s="140"/>
      <c r="H30" s="11"/>
      <c r="I30" s="12"/>
      <c r="J30" s="12"/>
    </row>
    <row r="31" spans="2:11" hidden="1" x14ac:dyDescent="0.25">
      <c r="B31" s="10" t="s">
        <v>4</v>
      </c>
      <c r="C31" s="181"/>
      <c r="D31" s="181"/>
      <c r="E31" s="181"/>
      <c r="F31" s="181"/>
      <c r="G31" s="140"/>
      <c r="H31" s="11"/>
      <c r="I31" s="12"/>
      <c r="J31" s="12"/>
    </row>
    <row r="32" spans="2:11" hidden="1" x14ac:dyDescent="0.25">
      <c r="B32" s="10" t="s">
        <v>4</v>
      </c>
      <c r="C32" s="181"/>
      <c r="D32" s="181"/>
      <c r="E32" s="181"/>
      <c r="F32" s="181"/>
      <c r="G32" s="140"/>
      <c r="H32" s="11"/>
      <c r="I32" s="12"/>
      <c r="J32" s="12"/>
    </row>
    <row r="33" spans="2:14" hidden="1" x14ac:dyDescent="0.25">
      <c r="B33" s="10" t="s">
        <v>4</v>
      </c>
      <c r="C33" s="181"/>
      <c r="D33" s="181"/>
      <c r="E33" s="181"/>
      <c r="F33" s="181"/>
      <c r="G33" s="140"/>
      <c r="H33" s="11"/>
      <c r="I33" s="12"/>
      <c r="J33" s="12"/>
    </row>
    <row r="34" spans="2:14" ht="0.95" customHeight="1" x14ac:dyDescent="0.25">
      <c r="B34" s="10" t="s">
        <v>4</v>
      </c>
      <c r="C34" s="181"/>
      <c r="D34" s="181"/>
      <c r="E34" s="181"/>
      <c r="F34" s="181"/>
      <c r="G34" s="140" t="e">
        <f>VLOOKUP($B34,'[1]CENIK KOMPONENT'!$A$3:$K$414,5,FALSE)</f>
        <v>#N/A</v>
      </c>
      <c r="H34" s="11"/>
      <c r="I34" s="12"/>
      <c r="J34" s="12"/>
    </row>
    <row r="35" spans="2:14" ht="15.75" x14ac:dyDescent="0.25">
      <c r="G35" s="176" t="s">
        <v>728</v>
      </c>
      <c r="H35" s="176"/>
      <c r="I35" s="176"/>
      <c r="J35" s="14">
        <f>SUM(J9:J34)</f>
        <v>0</v>
      </c>
      <c r="L35" s="176" t="s">
        <v>726</v>
      </c>
      <c r="M35" s="176"/>
      <c r="N35" s="176"/>
    </row>
    <row r="36" spans="2:14" x14ac:dyDescent="0.25">
      <c r="G36" s="177" t="s">
        <v>727</v>
      </c>
      <c r="H36" s="177"/>
      <c r="I36" s="177"/>
      <c r="J36" s="13">
        <f>J35/109.5*9.5</f>
        <v>0</v>
      </c>
      <c r="L36" t="s">
        <v>726</v>
      </c>
    </row>
    <row r="37" spans="2:14" ht="7.5" customHeight="1" x14ac:dyDescent="0.25"/>
    <row r="38" spans="2:14" ht="7.5" customHeight="1" x14ac:dyDescent="0.25"/>
  </sheetData>
  <sheetProtection selectLockedCells="1" selectUnlockedCells="1"/>
  <mergeCells count="33">
    <mergeCell ref="L35:N35"/>
    <mergeCell ref="G35:I35"/>
    <mergeCell ref="G36:I36"/>
    <mergeCell ref="C29:F29"/>
    <mergeCell ref="C30:F30"/>
    <mergeCell ref="C31:F31"/>
    <mergeCell ref="C32:F32"/>
    <mergeCell ref="C33:F33"/>
    <mergeCell ref="C34:F34"/>
    <mergeCell ref="C28:F28"/>
    <mergeCell ref="B16:F16"/>
    <mergeCell ref="C17:F17"/>
    <mergeCell ref="B18:F18"/>
    <mergeCell ref="C19:F19"/>
    <mergeCell ref="B20:F20"/>
    <mergeCell ref="B22:F22"/>
    <mergeCell ref="C23:F23"/>
    <mergeCell ref="B24:F24"/>
    <mergeCell ref="C25:F25"/>
    <mergeCell ref="C27:F27"/>
    <mergeCell ref="B26:F26"/>
    <mergeCell ref="C15:F15"/>
    <mergeCell ref="D3:J3"/>
    <mergeCell ref="D4:F4"/>
    <mergeCell ref="C7:F7"/>
    <mergeCell ref="B8:F8"/>
    <mergeCell ref="C9:F9"/>
    <mergeCell ref="C10:F10"/>
    <mergeCell ref="B11:F11"/>
    <mergeCell ref="C12:F12"/>
    <mergeCell ref="C13:F13"/>
    <mergeCell ref="B14:F14"/>
    <mergeCell ref="D5:E5"/>
  </mergeCells>
  <pageMargins left="1.1023622047244095" right="0.70866141732283472" top="0.74803149606299213" bottom="0.74803149606299213" header="0.31496062992125984" footer="0.31496062992125984"/>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206CB-1B29-430C-BC09-4E02D1C9D6EA}">
  <dimension ref="B1:N36"/>
  <sheetViews>
    <sheetView showGridLines="0" topLeftCell="A3"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2" x14ac:dyDescent="0.25">
      <c r="B1" s="117"/>
      <c r="C1" s="117"/>
    </row>
    <row r="2" spans="2:12" ht="15.75" x14ac:dyDescent="0.25">
      <c r="B2" s="2" t="s">
        <v>0</v>
      </c>
      <c r="D2" s="2" t="s">
        <v>403</v>
      </c>
      <c r="E2" s="3"/>
      <c r="F2" s="3"/>
      <c r="G2" s="3"/>
      <c r="H2" s="3"/>
      <c r="I2" s="4"/>
    </row>
    <row r="3" spans="2:12" ht="15.75" x14ac:dyDescent="0.25">
      <c r="D3" s="185"/>
      <c r="E3" s="185"/>
      <c r="F3" s="185"/>
      <c r="G3" s="185"/>
      <c r="H3" s="185"/>
      <c r="I3" s="185"/>
      <c r="J3" s="185"/>
    </row>
    <row r="4" spans="2:12" ht="18.600000000000001" customHeight="1" x14ac:dyDescent="0.35">
      <c r="B4" s="5"/>
      <c r="C4" s="5"/>
      <c r="D4" s="186" t="s">
        <v>402</v>
      </c>
      <c r="E4" s="176"/>
      <c r="F4" s="176"/>
      <c r="G4" s="141" t="s">
        <v>740</v>
      </c>
    </row>
    <row r="5" spans="2:12" hidden="1" x14ac:dyDescent="0.25">
      <c r="B5" s="6"/>
      <c r="C5" s="114" t="s">
        <v>739</v>
      </c>
      <c r="D5" s="207">
        <f>+J33</f>
        <v>0</v>
      </c>
      <c r="E5" s="207"/>
      <c r="F5" s="129"/>
      <c r="G5" s="129"/>
      <c r="H5" s="129"/>
      <c r="I5" s="129"/>
      <c r="J5" s="129"/>
    </row>
    <row r="6" spans="2:12" ht="12.95" customHeight="1" x14ac:dyDescent="0.25">
      <c r="I6" s="7"/>
      <c r="J6" s="8"/>
    </row>
    <row r="7" spans="2:12" s="9" customFormat="1" ht="37.9" customHeight="1" x14ac:dyDescent="0.2">
      <c r="B7" s="112" t="s">
        <v>1</v>
      </c>
      <c r="C7" s="193" t="s">
        <v>2</v>
      </c>
      <c r="D7" s="193"/>
      <c r="E7" s="193"/>
      <c r="F7" s="193"/>
      <c r="G7" s="144" t="s">
        <v>774</v>
      </c>
      <c r="H7" s="144" t="s">
        <v>738</v>
      </c>
      <c r="I7" s="113" t="s">
        <v>3</v>
      </c>
      <c r="J7" s="112" t="s">
        <v>751</v>
      </c>
    </row>
    <row r="8" spans="2:12" hidden="1" x14ac:dyDescent="0.25">
      <c r="B8" s="10" t="s">
        <v>4</v>
      </c>
      <c r="C8" s="181" t="e">
        <f>VLOOKUP($B8,'[1]CENIK KOMPONENT'!A:J,2,FALSE)</f>
        <v>#N/A</v>
      </c>
      <c r="D8" s="181"/>
      <c r="E8" s="181"/>
      <c r="F8" s="181"/>
      <c r="G8" s="140" t="e">
        <f>VLOOKUP($B8,'[1]CENIK KOMPONENT'!$A$3:$K$414,5,FALSE)</f>
        <v>#N/A</v>
      </c>
      <c r="H8" s="11">
        <v>1</v>
      </c>
      <c r="I8" s="12" t="e">
        <f>VLOOKUP($B8,'[1]CENIK KOMPONENT'!$A$3:$K$414,8,FALSE)</f>
        <v>#N/A</v>
      </c>
      <c r="J8" s="12"/>
      <c r="K8" s="11"/>
    </row>
    <row r="9" spans="2:12" x14ac:dyDescent="0.25">
      <c r="B9" s="197" t="s">
        <v>8</v>
      </c>
      <c r="C9" s="198"/>
      <c r="D9" s="198"/>
      <c r="E9" s="198"/>
      <c r="F9" s="199"/>
      <c r="G9" s="140"/>
      <c r="H9" s="11"/>
      <c r="I9" s="12"/>
      <c r="J9" s="12"/>
      <c r="K9" s="11"/>
    </row>
    <row r="10" spans="2:12" x14ac:dyDescent="0.25">
      <c r="B10" s="10"/>
      <c r="C10" s="181"/>
      <c r="D10" s="181"/>
      <c r="E10" s="181"/>
      <c r="F10" s="181"/>
      <c r="G10" s="140"/>
      <c r="H10" s="11"/>
      <c r="I10" s="12"/>
      <c r="J10" s="12"/>
      <c r="K10" s="11" t="s">
        <v>735</v>
      </c>
    </row>
    <row r="11" spans="2:12" x14ac:dyDescent="0.25">
      <c r="B11" s="197" t="s">
        <v>9</v>
      </c>
      <c r="C11" s="198"/>
      <c r="D11" s="198"/>
      <c r="E11" s="198"/>
      <c r="F11" s="199"/>
      <c r="G11" s="140"/>
      <c r="H11" s="11"/>
      <c r="I11" s="12"/>
      <c r="J11" s="12"/>
      <c r="K11" s="11"/>
    </row>
    <row r="12" spans="2:12" x14ac:dyDescent="0.25">
      <c r="B12" s="10"/>
      <c r="C12" s="181"/>
      <c r="D12" s="181"/>
      <c r="E12" s="181"/>
      <c r="F12" s="181"/>
      <c r="G12" s="140"/>
      <c r="H12" s="11"/>
      <c r="I12" s="12"/>
      <c r="J12" s="12"/>
      <c r="K12" s="11" t="s">
        <v>734</v>
      </c>
      <c r="L12" s="129"/>
    </row>
    <row r="13" spans="2:12" x14ac:dyDescent="0.25">
      <c r="B13" s="197" t="s">
        <v>11</v>
      </c>
      <c r="C13" s="198"/>
      <c r="D13" s="198"/>
      <c r="E13" s="198"/>
      <c r="F13" s="199"/>
      <c r="G13" s="140"/>
      <c r="H13" s="11"/>
      <c r="I13" s="12"/>
      <c r="J13" s="12"/>
      <c r="K13" s="11"/>
    </row>
    <row r="14" spans="2:12" x14ac:dyDescent="0.25">
      <c r="B14" s="10"/>
      <c r="C14" s="181"/>
      <c r="D14" s="181"/>
      <c r="E14" s="181"/>
      <c r="F14" s="181"/>
      <c r="G14" s="140"/>
      <c r="H14" s="11"/>
      <c r="I14" s="12"/>
      <c r="J14" s="12"/>
      <c r="K14" s="11" t="s">
        <v>733</v>
      </c>
    </row>
    <row r="15" spans="2:12" hidden="1" x14ac:dyDescent="0.25">
      <c r="B15" s="197"/>
      <c r="C15" s="198"/>
      <c r="D15" s="198"/>
      <c r="E15" s="198"/>
      <c r="F15" s="199"/>
      <c r="G15" s="140"/>
      <c r="H15" s="11"/>
      <c r="I15" s="12" t="e">
        <f>VLOOKUP($B15,'[1]CENIK KOMPONENT'!$A:$J,9,FALSE)</f>
        <v>#N/A</v>
      </c>
      <c r="J15" s="12"/>
      <c r="K15" s="11"/>
    </row>
    <row r="16" spans="2:12" hidden="1" x14ac:dyDescent="0.25">
      <c r="B16" s="10"/>
      <c r="C16" s="181"/>
      <c r="D16" s="181"/>
      <c r="E16" s="181"/>
      <c r="F16" s="181"/>
      <c r="G16" s="140"/>
      <c r="H16" s="11"/>
      <c r="I16" s="12" t="e">
        <f>VLOOKUP($B16,'[1]CENIK KOMPONENT'!$A:$J,9,FALSE)</f>
        <v>#N/A</v>
      </c>
      <c r="J16" s="12"/>
      <c r="K16" s="11" t="s">
        <v>732</v>
      </c>
    </row>
    <row r="17" spans="2:11" x14ac:dyDescent="0.25">
      <c r="B17" s="145" t="s">
        <v>5</v>
      </c>
      <c r="C17" s="146"/>
      <c r="D17" s="146"/>
      <c r="E17" s="146"/>
      <c r="F17" s="147"/>
      <c r="G17" s="140"/>
      <c r="H17" s="11"/>
      <c r="I17" s="12"/>
      <c r="J17" s="12"/>
      <c r="K17" s="11"/>
    </row>
    <row r="18" spans="2:11" x14ac:dyDescent="0.25">
      <c r="B18" s="10"/>
      <c r="C18" s="181"/>
      <c r="D18" s="181"/>
      <c r="E18" s="181"/>
      <c r="F18" s="181"/>
      <c r="G18" s="140"/>
      <c r="H18" s="11"/>
      <c r="I18" s="12"/>
      <c r="J18" s="12"/>
      <c r="K18" s="11" t="s">
        <v>731</v>
      </c>
    </row>
    <row r="19" spans="2:11" x14ac:dyDescent="0.25">
      <c r="B19" s="197" t="s">
        <v>745</v>
      </c>
      <c r="C19" s="198"/>
      <c r="D19" s="198"/>
      <c r="E19" s="198"/>
      <c r="F19" s="199"/>
      <c r="G19" s="140"/>
      <c r="H19" s="11"/>
      <c r="I19" s="12"/>
      <c r="J19" s="12"/>
      <c r="K19" s="11"/>
    </row>
    <row r="20" spans="2:11" x14ac:dyDescent="0.25">
      <c r="B20" s="10"/>
      <c r="C20" s="181"/>
      <c r="D20" s="181"/>
      <c r="E20" s="181"/>
      <c r="F20" s="181"/>
      <c r="G20" s="140"/>
      <c r="H20" s="11"/>
      <c r="I20" s="12"/>
      <c r="J20" s="12"/>
      <c r="K20" s="11" t="s">
        <v>744</v>
      </c>
    </row>
    <row r="21" spans="2:11" x14ac:dyDescent="0.25">
      <c r="B21" s="197" t="s">
        <v>6</v>
      </c>
      <c r="C21" s="198"/>
      <c r="D21" s="198"/>
      <c r="E21" s="198"/>
      <c r="F21" s="199"/>
      <c r="G21" s="140"/>
      <c r="H21" s="11"/>
      <c r="I21" s="12"/>
      <c r="J21" s="12"/>
      <c r="K21" s="11"/>
    </row>
    <row r="22" spans="2:11" x14ac:dyDescent="0.25">
      <c r="B22" s="10"/>
      <c r="C22" s="181"/>
      <c r="D22" s="181"/>
      <c r="E22" s="181"/>
      <c r="F22" s="181"/>
      <c r="G22" s="140"/>
      <c r="H22" s="11"/>
      <c r="I22" s="12"/>
      <c r="J22" s="12"/>
      <c r="K22" s="11" t="s">
        <v>743</v>
      </c>
    </row>
    <row r="23" spans="2:11" x14ac:dyDescent="0.25">
      <c r="B23" s="197" t="s">
        <v>12</v>
      </c>
      <c r="C23" s="198"/>
      <c r="D23" s="198"/>
      <c r="E23" s="198"/>
      <c r="F23" s="199"/>
      <c r="G23" s="140"/>
      <c r="H23" s="11"/>
      <c r="I23" s="12"/>
      <c r="J23" s="12"/>
      <c r="K23" s="11"/>
    </row>
    <row r="24" spans="2:11" x14ac:dyDescent="0.25">
      <c r="B24" s="10"/>
      <c r="C24" s="181"/>
      <c r="D24" s="181"/>
      <c r="E24" s="181"/>
      <c r="F24" s="181"/>
      <c r="G24" s="140"/>
      <c r="H24" s="11"/>
      <c r="I24" s="12"/>
      <c r="J24" s="12"/>
      <c r="K24" s="11" t="s">
        <v>729</v>
      </c>
    </row>
    <row r="25" spans="2:11" hidden="1" x14ac:dyDescent="0.25">
      <c r="B25" s="10" t="s">
        <v>4</v>
      </c>
      <c r="C25" s="182"/>
      <c r="D25" s="183"/>
      <c r="E25" s="183"/>
      <c r="F25" s="184"/>
      <c r="G25" s="140" t="e">
        <f>VLOOKUP($B25,'[1]CENIK KOMPONENT'!$A$3:$K$414,5,FALSE)</f>
        <v>#N/A</v>
      </c>
      <c r="H25" s="11"/>
      <c r="I25" s="12" t="e">
        <f>VLOOKUP($B25,'[1]CENIK KOMPONENT'!$A$3:$K$414,8,FALSE)</f>
        <v>#N/A</v>
      </c>
      <c r="J25" s="12"/>
    </row>
    <row r="26" spans="2:11" hidden="1" x14ac:dyDescent="0.25">
      <c r="B26" s="10" t="s">
        <v>4</v>
      </c>
      <c r="C26" s="181"/>
      <c r="D26" s="181"/>
      <c r="E26" s="181"/>
      <c r="F26" s="181"/>
      <c r="G26" s="140" t="e">
        <f>VLOOKUP($B26,'[1]CENIK KOMPONENT'!$A$3:$K$414,5,FALSE)</f>
        <v>#N/A</v>
      </c>
      <c r="H26" s="11"/>
      <c r="I26" s="12" t="e">
        <f>VLOOKUP($B26,'[1]CENIK KOMPONENT'!$A$3:$K$414,8,FALSE)</f>
        <v>#N/A</v>
      </c>
      <c r="J26" s="12"/>
    </row>
    <row r="27" spans="2:11" hidden="1" x14ac:dyDescent="0.25">
      <c r="B27" s="10" t="s">
        <v>4</v>
      </c>
      <c r="C27" s="181"/>
      <c r="D27" s="181"/>
      <c r="E27" s="181"/>
      <c r="F27" s="181"/>
      <c r="G27" s="140" t="e">
        <f>VLOOKUP($B27,'[1]CENIK KOMPONENT'!$A$3:$K$414,5,FALSE)</f>
        <v>#N/A</v>
      </c>
      <c r="H27" s="11"/>
      <c r="I27" s="12" t="e">
        <f>VLOOKUP($B27,'[1]CENIK KOMPONENT'!$A$3:$K$414,8,FALSE)</f>
        <v>#N/A</v>
      </c>
      <c r="J27" s="12"/>
    </row>
    <row r="28" spans="2:11" hidden="1" x14ac:dyDescent="0.25">
      <c r="B28" s="10" t="s">
        <v>4</v>
      </c>
      <c r="C28" s="181"/>
      <c r="D28" s="181"/>
      <c r="E28" s="181"/>
      <c r="F28" s="181"/>
      <c r="G28" s="140" t="e">
        <f>VLOOKUP($B28,'[1]CENIK KOMPONENT'!$A$3:$K$414,5,FALSE)</f>
        <v>#N/A</v>
      </c>
      <c r="H28" s="11"/>
      <c r="I28" s="12" t="e">
        <f>VLOOKUP($B28,'[1]CENIK KOMPONENT'!$A$3:$K$414,8,FALSE)</f>
        <v>#N/A</v>
      </c>
      <c r="J28" s="12"/>
    </row>
    <row r="29" spans="2:11" hidden="1" x14ac:dyDescent="0.25">
      <c r="B29" s="10" t="s">
        <v>4</v>
      </c>
      <c r="C29" s="181"/>
      <c r="D29" s="181"/>
      <c r="E29" s="181"/>
      <c r="F29" s="181"/>
      <c r="G29" s="140" t="e">
        <f>VLOOKUP($B29,'[1]CENIK KOMPONENT'!$A$3:$K$414,5,FALSE)</f>
        <v>#N/A</v>
      </c>
      <c r="H29" s="11"/>
      <c r="I29" s="12" t="e">
        <f>VLOOKUP($B29,'[1]CENIK KOMPONENT'!$A$3:$K$414,8,FALSE)</f>
        <v>#N/A</v>
      </c>
      <c r="J29" s="12"/>
    </row>
    <row r="30" spans="2:11" hidden="1" x14ac:dyDescent="0.25">
      <c r="B30" s="10" t="s">
        <v>4</v>
      </c>
      <c r="C30" s="181"/>
      <c r="D30" s="181"/>
      <c r="E30" s="181"/>
      <c r="F30" s="181"/>
      <c r="G30" s="140" t="e">
        <f>VLOOKUP($B30,'[1]CENIK KOMPONENT'!$A$3:$K$414,5,FALSE)</f>
        <v>#N/A</v>
      </c>
      <c r="H30" s="11"/>
      <c r="I30" s="12" t="e">
        <f>VLOOKUP($B30,'[1]CENIK KOMPONENT'!$A$3:$K$414,8,FALSE)</f>
        <v>#N/A</v>
      </c>
      <c r="J30" s="12"/>
    </row>
    <row r="31" spans="2:11" ht="0.95" customHeight="1" x14ac:dyDescent="0.25">
      <c r="B31" s="10" t="s">
        <v>4</v>
      </c>
      <c r="C31" s="181"/>
      <c r="D31" s="181"/>
      <c r="E31" s="181"/>
      <c r="F31" s="181"/>
      <c r="G31" s="140" t="e">
        <f>VLOOKUP($B31,'[1]CENIK KOMPONENT'!$A$3:$K$414,5,FALSE)</f>
        <v>#N/A</v>
      </c>
      <c r="H31" s="11"/>
      <c r="I31" s="12" t="e">
        <f>VLOOKUP($B31,'[1]CENIK KOMPONENT'!$A$3:$K$414,8,FALSE)</f>
        <v>#N/A</v>
      </c>
      <c r="J31" s="12"/>
    </row>
    <row r="32" spans="2:11" x14ac:dyDescent="0.25">
      <c r="I32" s="13"/>
      <c r="J32" s="13"/>
    </row>
    <row r="33" spans="7:14" ht="15.75" x14ac:dyDescent="0.25">
      <c r="G33" s="176" t="s">
        <v>728</v>
      </c>
      <c r="H33" s="176"/>
      <c r="I33" s="176"/>
      <c r="J33" s="14">
        <f>SUM(J8:J32)</f>
        <v>0</v>
      </c>
      <c r="L33" s="176" t="s">
        <v>726</v>
      </c>
      <c r="M33" s="176"/>
      <c r="N33" s="176"/>
    </row>
    <row r="34" spans="7:14" x14ac:dyDescent="0.25">
      <c r="G34" s="177" t="s">
        <v>747</v>
      </c>
      <c r="H34" s="177"/>
      <c r="I34" s="177"/>
      <c r="J34" s="13">
        <f>J33/109.5*9.5</f>
        <v>0</v>
      </c>
      <c r="L34" t="s">
        <v>726</v>
      </c>
    </row>
    <row r="35" spans="7:14" ht="7.5" customHeight="1" x14ac:dyDescent="0.25"/>
    <row r="36" spans="7:14" ht="7.5" customHeight="1" x14ac:dyDescent="0.25"/>
  </sheetData>
  <sheetProtection selectLockedCells="1" selectUnlockedCells="1"/>
  <mergeCells count="30">
    <mergeCell ref="L33:N33"/>
    <mergeCell ref="G34:I34"/>
    <mergeCell ref="C22:F22"/>
    <mergeCell ref="B23:F23"/>
    <mergeCell ref="C24:F24"/>
    <mergeCell ref="C25:F25"/>
    <mergeCell ref="C26:F26"/>
    <mergeCell ref="C27:F27"/>
    <mergeCell ref="C28:F28"/>
    <mergeCell ref="C29:F29"/>
    <mergeCell ref="C30:F30"/>
    <mergeCell ref="C31:F31"/>
    <mergeCell ref="G33:I33"/>
    <mergeCell ref="B21:F21"/>
    <mergeCell ref="C10:F10"/>
    <mergeCell ref="B11:F11"/>
    <mergeCell ref="C12:F12"/>
    <mergeCell ref="B13:F13"/>
    <mergeCell ref="C14:F14"/>
    <mergeCell ref="B15:F15"/>
    <mergeCell ref="C16:F16"/>
    <mergeCell ref="C18:F18"/>
    <mergeCell ref="B19:F19"/>
    <mergeCell ref="C20:F20"/>
    <mergeCell ref="B9:F9"/>
    <mergeCell ref="D3:J3"/>
    <mergeCell ref="D4:F4"/>
    <mergeCell ref="C7:F7"/>
    <mergeCell ref="C8:F8"/>
    <mergeCell ref="D5:E5"/>
  </mergeCells>
  <pageMargins left="1.1023622047244095" right="0.70866141732283472" top="0.74803149606299213" bottom="0.74803149606299213" header="0.31496062992125984" footer="0.31496062992125984"/>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FA308-9B51-4237-B184-02FC5416CA20}">
  <sheetPr>
    <pageSetUpPr fitToPage="1"/>
  </sheetPr>
  <dimension ref="B1:P39"/>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6" x14ac:dyDescent="0.25">
      <c r="B1" s="117"/>
      <c r="C1" s="117"/>
    </row>
    <row r="2" spans="2:16" ht="15.75" x14ac:dyDescent="0.25">
      <c r="B2" s="2" t="s">
        <v>0</v>
      </c>
      <c r="D2" s="2" t="s">
        <v>405</v>
      </c>
      <c r="E2" s="3"/>
      <c r="F2" s="3"/>
      <c r="G2" s="3"/>
      <c r="H2" s="3"/>
      <c r="I2" s="4"/>
    </row>
    <row r="3" spans="2:16" ht="15.75" x14ac:dyDescent="0.25">
      <c r="D3" s="185"/>
      <c r="E3" s="185"/>
      <c r="F3" s="185"/>
      <c r="G3" s="185"/>
      <c r="H3" s="185"/>
      <c r="I3" s="185"/>
      <c r="J3" s="185"/>
    </row>
    <row r="4" spans="2:16" ht="16.149999999999999" customHeight="1" x14ac:dyDescent="0.35">
      <c r="B4" s="5"/>
      <c r="C4" s="5"/>
      <c r="D4" s="186" t="s">
        <v>404</v>
      </c>
      <c r="E4" s="186"/>
      <c r="F4" s="186"/>
      <c r="G4" s="141" t="s">
        <v>740</v>
      </c>
      <c r="H4" s="116"/>
      <c r="I4" s="116"/>
      <c r="J4" s="116"/>
    </row>
    <row r="5" spans="2:16" ht="15.6" hidden="1" customHeight="1" x14ac:dyDescent="0.35">
      <c r="B5" s="6"/>
      <c r="C5" s="114" t="s">
        <v>739</v>
      </c>
      <c r="D5" s="207">
        <f>+J36</f>
        <v>0</v>
      </c>
      <c r="E5" s="207"/>
      <c r="F5" s="139"/>
      <c r="G5" s="138"/>
      <c r="H5" s="137"/>
      <c r="I5" s="137"/>
      <c r="J5" s="143"/>
    </row>
    <row r="6" spans="2:16" ht="12.95" customHeight="1" x14ac:dyDescent="0.25">
      <c r="I6" s="7"/>
      <c r="J6" s="8"/>
    </row>
    <row r="7" spans="2:16" s="9" customFormat="1" ht="41.45" customHeight="1" x14ac:dyDescent="0.2">
      <c r="B7" s="112" t="s">
        <v>1</v>
      </c>
      <c r="C7" s="193" t="s">
        <v>2</v>
      </c>
      <c r="D7" s="193"/>
      <c r="E7" s="193"/>
      <c r="F7" s="193"/>
      <c r="G7" s="144" t="s">
        <v>774</v>
      </c>
      <c r="H7" s="144" t="s">
        <v>738</v>
      </c>
      <c r="I7" s="113" t="s">
        <v>3</v>
      </c>
      <c r="J7" s="112" t="s">
        <v>751</v>
      </c>
    </row>
    <row r="8" spans="2:16" s="9" customFormat="1" ht="13.9" customHeight="1" x14ac:dyDescent="0.2">
      <c r="B8" s="209" t="s">
        <v>7</v>
      </c>
      <c r="C8" s="209"/>
      <c r="D8" s="209"/>
      <c r="E8" s="209"/>
      <c r="F8" s="209"/>
      <c r="G8" s="110"/>
      <c r="H8" s="110"/>
      <c r="I8" s="110"/>
      <c r="J8" s="110"/>
    </row>
    <row r="9" spans="2:16" x14ac:dyDescent="0.25">
      <c r="B9" s="10"/>
      <c r="C9" s="181"/>
      <c r="D9" s="181"/>
      <c r="E9" s="181"/>
      <c r="F9" s="181"/>
      <c r="G9" s="140"/>
      <c r="H9" s="11"/>
      <c r="I9" s="12"/>
      <c r="J9" s="12"/>
      <c r="K9" s="125" t="s">
        <v>737</v>
      </c>
    </row>
    <row r="10" spans="2:16" x14ac:dyDescent="0.25">
      <c r="B10" s="10"/>
      <c r="C10" s="181"/>
      <c r="D10" s="181"/>
      <c r="E10" s="181"/>
      <c r="F10" s="181"/>
      <c r="G10" s="140"/>
      <c r="H10" s="11"/>
      <c r="I10" s="12"/>
      <c r="J10" s="12"/>
      <c r="K10" s="125"/>
    </row>
    <row r="11" spans="2:16" x14ac:dyDescent="0.25">
      <c r="B11" s="208" t="s">
        <v>8</v>
      </c>
      <c r="C11" s="208"/>
      <c r="D11" s="208"/>
      <c r="E11" s="208"/>
      <c r="F11" s="208"/>
      <c r="G11" s="140"/>
      <c r="H11" s="11"/>
      <c r="I11" s="12"/>
      <c r="J11" s="12"/>
      <c r="K11" s="125"/>
    </row>
    <row r="12" spans="2:16" hidden="1" x14ac:dyDescent="0.25">
      <c r="B12" s="10" t="s">
        <v>746</v>
      </c>
      <c r="C12" s="181"/>
      <c r="D12" s="181"/>
      <c r="E12" s="181"/>
      <c r="F12" s="181"/>
      <c r="G12" s="140"/>
      <c r="H12" s="11"/>
      <c r="I12" s="12" t="e">
        <f>VLOOKUP($B12,'[1]CENIK KOMPONENT'!$A:$J,9,FALSE)</f>
        <v>#N/A</v>
      </c>
      <c r="J12" s="12"/>
      <c r="K12" s="125" t="s">
        <v>736</v>
      </c>
    </row>
    <row r="13" spans="2:16" x14ac:dyDescent="0.25">
      <c r="B13" s="10"/>
      <c r="C13" s="181"/>
      <c r="D13" s="181"/>
      <c r="E13" s="181"/>
      <c r="F13" s="181"/>
      <c r="G13" s="140"/>
      <c r="H13" s="11"/>
      <c r="I13" s="12"/>
      <c r="J13" s="12"/>
      <c r="K13" s="125" t="s">
        <v>735</v>
      </c>
    </row>
    <row r="14" spans="2:16" x14ac:dyDescent="0.25">
      <c r="B14" s="208" t="s">
        <v>9</v>
      </c>
      <c r="C14" s="208"/>
      <c r="D14" s="208"/>
      <c r="E14" s="208"/>
      <c r="F14" s="208"/>
      <c r="G14" s="140"/>
      <c r="H14" s="11"/>
      <c r="I14" s="12"/>
      <c r="J14" s="12"/>
      <c r="K14" s="125"/>
    </row>
    <row r="15" spans="2:16" x14ac:dyDescent="0.25">
      <c r="B15" s="10"/>
      <c r="C15" s="181"/>
      <c r="D15" s="181"/>
      <c r="E15" s="181"/>
      <c r="F15" s="181"/>
      <c r="G15" s="140"/>
      <c r="H15" s="11"/>
      <c r="I15" s="12"/>
      <c r="J15" s="12"/>
      <c r="K15" s="125"/>
      <c r="P15" s="11"/>
    </row>
    <row r="16" spans="2:16" x14ac:dyDescent="0.25">
      <c r="B16" s="10"/>
      <c r="C16" s="181"/>
      <c r="D16" s="181"/>
      <c r="E16" s="181"/>
      <c r="F16" s="181"/>
      <c r="G16" s="140"/>
      <c r="H16" s="11"/>
      <c r="I16" s="12"/>
      <c r="J16" s="12"/>
      <c r="K16" s="125" t="s">
        <v>734</v>
      </c>
    </row>
    <row r="17" spans="2:11" hidden="1" x14ac:dyDescent="0.25">
      <c r="B17" s="208"/>
      <c r="C17" s="208"/>
      <c r="D17" s="208"/>
      <c r="E17" s="208"/>
      <c r="F17" s="208"/>
      <c r="G17" s="140"/>
      <c r="H17" s="11"/>
      <c r="I17" s="12" t="e">
        <f>VLOOKUP($B17,'[1]CENIK KOMPONENT'!$A:$J,9,FALSE)</f>
        <v>#N/A</v>
      </c>
      <c r="J17" s="12"/>
      <c r="K17" s="125"/>
    </row>
    <row r="18" spans="2:11" hidden="1" x14ac:dyDescent="0.25">
      <c r="B18" s="10" t="s">
        <v>746</v>
      </c>
      <c r="C18" s="181"/>
      <c r="D18" s="181"/>
      <c r="E18" s="181"/>
      <c r="F18" s="181"/>
      <c r="G18" s="140"/>
      <c r="H18" s="11"/>
      <c r="I18" s="12" t="e">
        <f>VLOOKUP($B18,'[1]CENIK KOMPONENT'!$A:$J,9,FALSE)</f>
        <v>#N/A</v>
      </c>
      <c r="J18" s="12"/>
      <c r="K18" s="125" t="s">
        <v>733</v>
      </c>
    </row>
    <row r="19" spans="2:11" ht="13.9" hidden="1" customHeight="1" x14ac:dyDescent="0.25">
      <c r="B19" s="208"/>
      <c r="C19" s="208"/>
      <c r="D19" s="208"/>
      <c r="E19" s="208"/>
      <c r="F19" s="208"/>
      <c r="G19" s="140"/>
      <c r="H19" s="11"/>
      <c r="I19" s="12" t="e">
        <f>VLOOKUP($B19,'[1]CENIK KOMPONENT'!$A:$J,9,FALSE)</f>
        <v>#N/A</v>
      </c>
      <c r="J19" s="12"/>
      <c r="K19" s="125"/>
    </row>
    <row r="20" spans="2:11" hidden="1" x14ac:dyDescent="0.25">
      <c r="B20" s="10"/>
      <c r="C20" s="181"/>
      <c r="D20" s="181"/>
      <c r="E20" s="181"/>
      <c r="F20" s="181"/>
      <c r="G20" s="140"/>
      <c r="H20" s="11"/>
      <c r="I20" s="12" t="e">
        <f>VLOOKUP($B20,'[1]CENIK KOMPONENT'!$A:$J,9,FALSE)</f>
        <v>#N/A</v>
      </c>
      <c r="J20" s="12"/>
      <c r="K20" s="125" t="s">
        <v>732</v>
      </c>
    </row>
    <row r="21" spans="2:11" x14ac:dyDescent="0.25">
      <c r="B21" s="208" t="s">
        <v>5</v>
      </c>
      <c r="C21" s="208"/>
      <c r="D21" s="208"/>
      <c r="E21" s="208"/>
      <c r="F21" s="208"/>
      <c r="G21" s="140"/>
      <c r="H21" s="11"/>
      <c r="I21" s="12"/>
      <c r="J21" s="12"/>
      <c r="K21" s="125"/>
    </row>
    <row r="22" spans="2:11" x14ac:dyDescent="0.25">
      <c r="B22" s="10"/>
      <c r="C22" s="181"/>
      <c r="D22" s="181"/>
      <c r="E22" s="181"/>
      <c r="F22" s="181"/>
      <c r="G22" s="140"/>
      <c r="H22" s="11"/>
      <c r="I22" s="12"/>
      <c r="J22" s="12"/>
      <c r="K22" s="125" t="s">
        <v>731</v>
      </c>
    </row>
    <row r="23" spans="2:11" x14ac:dyDescent="0.25">
      <c r="B23" s="208" t="s">
        <v>13</v>
      </c>
      <c r="C23" s="208"/>
      <c r="D23" s="208"/>
      <c r="E23" s="208"/>
      <c r="F23" s="208"/>
      <c r="G23" s="140"/>
      <c r="H23" s="11"/>
      <c r="I23" s="12"/>
      <c r="J23" s="12"/>
      <c r="K23" s="125"/>
    </row>
    <row r="24" spans="2:11" x14ac:dyDescent="0.25">
      <c r="B24" s="10"/>
      <c r="C24" s="181"/>
      <c r="D24" s="181"/>
      <c r="E24" s="181"/>
      <c r="F24" s="181"/>
      <c r="G24" s="140"/>
      <c r="H24" s="11"/>
      <c r="I24" s="12"/>
      <c r="J24" s="12"/>
      <c r="K24" s="125" t="s">
        <v>730</v>
      </c>
    </row>
    <row r="25" spans="2:11" x14ac:dyDescent="0.25">
      <c r="B25" s="208" t="s">
        <v>12</v>
      </c>
      <c r="C25" s="208"/>
      <c r="D25" s="208"/>
      <c r="E25" s="208"/>
      <c r="F25" s="208"/>
      <c r="G25" s="140"/>
      <c r="H25" s="11"/>
      <c r="I25" s="12"/>
      <c r="J25" s="12"/>
      <c r="K25" s="125"/>
    </row>
    <row r="26" spans="2:11" ht="15.75" thickBot="1" x14ac:dyDescent="0.3">
      <c r="B26" s="135"/>
      <c r="C26" s="203"/>
      <c r="D26" s="203"/>
      <c r="E26" s="203"/>
      <c r="F26" s="203"/>
      <c r="G26" s="148"/>
      <c r="H26" s="67"/>
      <c r="I26" s="134"/>
      <c r="J26" s="134"/>
      <c r="K26" s="125" t="s">
        <v>729</v>
      </c>
    </row>
    <row r="27" spans="2:11" hidden="1" x14ac:dyDescent="0.25">
      <c r="B27" s="210"/>
      <c r="C27" s="211"/>
      <c r="D27" s="211"/>
      <c r="E27" s="211"/>
      <c r="F27" s="212"/>
      <c r="G27" s="132"/>
      <c r="H27" s="131"/>
      <c r="I27" s="130"/>
      <c r="J27" s="130"/>
    </row>
    <row r="28" spans="2:11" hidden="1" x14ac:dyDescent="0.25">
      <c r="B28" s="10"/>
      <c r="C28" s="181"/>
      <c r="D28" s="181"/>
      <c r="E28" s="181"/>
      <c r="F28" s="181"/>
      <c r="G28" s="140"/>
      <c r="H28" s="11"/>
      <c r="I28" s="12"/>
      <c r="J28" s="12"/>
    </row>
    <row r="29" spans="2:11" hidden="1" x14ac:dyDescent="0.25">
      <c r="B29" s="10" t="s">
        <v>4</v>
      </c>
      <c r="C29" s="182"/>
      <c r="D29" s="183"/>
      <c r="E29" s="183"/>
      <c r="F29" s="184"/>
      <c r="G29" s="140"/>
      <c r="H29" s="11"/>
      <c r="I29" s="12"/>
      <c r="J29" s="12"/>
    </row>
    <row r="30" spans="2:11" hidden="1" x14ac:dyDescent="0.25">
      <c r="B30" s="10" t="s">
        <v>4</v>
      </c>
      <c r="C30" s="182"/>
      <c r="D30" s="183"/>
      <c r="E30" s="183"/>
      <c r="F30" s="184"/>
      <c r="G30" s="140"/>
      <c r="H30" s="11"/>
      <c r="I30" s="12"/>
      <c r="J30" s="12"/>
    </row>
    <row r="31" spans="2:11" hidden="1" x14ac:dyDescent="0.25">
      <c r="B31" s="10" t="s">
        <v>4</v>
      </c>
      <c r="C31" s="182"/>
      <c r="D31" s="183"/>
      <c r="E31" s="183"/>
      <c r="F31" s="184"/>
      <c r="G31" s="140"/>
      <c r="H31" s="11"/>
      <c r="I31" s="12"/>
      <c r="J31" s="12"/>
    </row>
    <row r="32" spans="2:11" hidden="1" x14ac:dyDescent="0.25">
      <c r="B32" s="10" t="s">
        <v>4</v>
      </c>
      <c r="C32" s="182"/>
      <c r="D32" s="183"/>
      <c r="E32" s="183"/>
      <c r="F32" s="184"/>
      <c r="G32" s="140"/>
      <c r="H32" s="11"/>
      <c r="I32" s="12"/>
      <c r="J32" s="12"/>
    </row>
    <row r="33" spans="2:14" hidden="1" x14ac:dyDescent="0.25">
      <c r="B33" s="10" t="s">
        <v>4</v>
      </c>
      <c r="C33" s="182"/>
      <c r="D33" s="183"/>
      <c r="E33" s="183"/>
      <c r="F33" s="184"/>
      <c r="G33" s="140"/>
      <c r="H33" s="11"/>
      <c r="I33" s="12"/>
      <c r="J33" s="12"/>
    </row>
    <row r="34" spans="2:14" x14ac:dyDescent="0.25">
      <c r="I34" s="13"/>
      <c r="J34" s="13"/>
    </row>
    <row r="35" spans="2:14" x14ac:dyDescent="0.25">
      <c r="I35" s="13"/>
      <c r="J35" s="13"/>
    </row>
    <row r="36" spans="2:14" ht="15.75" x14ac:dyDescent="0.25">
      <c r="G36" s="176" t="s">
        <v>728</v>
      </c>
      <c r="H36" s="176"/>
      <c r="I36" s="176"/>
      <c r="J36" s="14">
        <f>SUM(J9:J34)</f>
        <v>0</v>
      </c>
      <c r="L36" s="176" t="s">
        <v>726</v>
      </c>
      <c r="M36" s="176"/>
      <c r="N36" s="176"/>
    </row>
    <row r="37" spans="2:14" x14ac:dyDescent="0.25">
      <c r="G37" s="177" t="s">
        <v>727</v>
      </c>
      <c r="H37" s="177"/>
      <c r="I37" s="177"/>
      <c r="J37" s="13">
        <f>J36/109.5*9.5</f>
        <v>0</v>
      </c>
      <c r="L37" t="s">
        <v>726</v>
      </c>
    </row>
    <row r="38" spans="2:14" ht="7.5" customHeight="1" x14ac:dyDescent="0.25"/>
    <row r="39" spans="2:14" ht="7.5" customHeight="1" x14ac:dyDescent="0.25"/>
  </sheetData>
  <sheetProtection selectLockedCells="1" selectUnlockedCells="1"/>
  <mergeCells count="33">
    <mergeCell ref="L36:N36"/>
    <mergeCell ref="C15:F15"/>
    <mergeCell ref="G36:I36"/>
    <mergeCell ref="B27:F27"/>
    <mergeCell ref="C16:F16"/>
    <mergeCell ref="B17:F17"/>
    <mergeCell ref="C18:F18"/>
    <mergeCell ref="B19:F19"/>
    <mergeCell ref="C24:F24"/>
    <mergeCell ref="B23:F23"/>
    <mergeCell ref="G37:I37"/>
    <mergeCell ref="C28:F28"/>
    <mergeCell ref="C29:F29"/>
    <mergeCell ref="C30:F30"/>
    <mergeCell ref="C31:F31"/>
    <mergeCell ref="C32:F32"/>
    <mergeCell ref="C33:F33"/>
    <mergeCell ref="D5:E5"/>
    <mergeCell ref="C26:F26"/>
    <mergeCell ref="B14:F14"/>
    <mergeCell ref="D3:J3"/>
    <mergeCell ref="D4:F4"/>
    <mergeCell ref="C7:F7"/>
    <mergeCell ref="B8:F8"/>
    <mergeCell ref="C9:F9"/>
    <mergeCell ref="C10:F10"/>
    <mergeCell ref="B11:F11"/>
    <mergeCell ref="C20:F20"/>
    <mergeCell ref="B25:F25"/>
    <mergeCell ref="C12:F12"/>
    <mergeCell ref="C13:F13"/>
    <mergeCell ref="B21:F21"/>
    <mergeCell ref="C22:F22"/>
  </mergeCells>
  <pageMargins left="1.1023622047244095" right="0.70866141732283472" top="0.74803149606299213" bottom="0.74803149606299213" header="0.31496062992125984" footer="0.31496062992125984"/>
  <pageSetup paperSize="9" scale="92"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5AAD7-A873-415A-9A41-F5D76469C0F5}">
  <dimension ref="B1:N37"/>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1" x14ac:dyDescent="0.25">
      <c r="B1" s="117"/>
      <c r="C1" s="117"/>
    </row>
    <row r="2" spans="2:11" ht="15.75" x14ac:dyDescent="0.25">
      <c r="B2" s="2" t="s">
        <v>0</v>
      </c>
      <c r="D2" s="2" t="s">
        <v>407</v>
      </c>
      <c r="E2" s="3"/>
      <c r="F2" s="3"/>
      <c r="G2" s="3"/>
      <c r="H2" s="3"/>
      <c r="I2" s="4"/>
    </row>
    <row r="3" spans="2:11" ht="15.75" x14ac:dyDescent="0.25">
      <c r="D3" s="185"/>
      <c r="E3" s="185"/>
      <c r="F3" s="185"/>
      <c r="G3" s="185"/>
      <c r="H3" s="185"/>
      <c r="I3" s="185"/>
      <c r="J3" s="185"/>
    </row>
    <row r="4" spans="2:11" ht="18.600000000000001" customHeight="1" x14ac:dyDescent="0.35">
      <c r="B4" s="5"/>
      <c r="C4" s="5"/>
      <c r="D4" s="186" t="s">
        <v>406</v>
      </c>
      <c r="E4" s="176"/>
      <c r="F4" s="176"/>
      <c r="G4" s="141" t="s">
        <v>740</v>
      </c>
    </row>
    <row r="5" spans="2:11" hidden="1" x14ac:dyDescent="0.25">
      <c r="B5" s="6"/>
      <c r="C5" s="114" t="s">
        <v>739</v>
      </c>
      <c r="D5" s="200">
        <f>+J34</f>
        <v>0</v>
      </c>
      <c r="E5" s="177"/>
      <c r="F5" s="177"/>
      <c r="G5" s="177"/>
      <c r="H5" s="177"/>
      <c r="I5" s="177"/>
      <c r="J5" s="177"/>
    </row>
    <row r="6" spans="2:11" ht="12.95" customHeight="1" x14ac:dyDescent="0.25">
      <c r="I6" s="7"/>
      <c r="J6" s="8"/>
    </row>
    <row r="7" spans="2:11" s="9" customFormat="1" ht="40.9" customHeight="1" x14ac:dyDescent="0.2">
      <c r="B7" s="112" t="s">
        <v>1</v>
      </c>
      <c r="C7" s="193" t="s">
        <v>2</v>
      </c>
      <c r="D7" s="193"/>
      <c r="E7" s="193"/>
      <c r="F7" s="193"/>
      <c r="G7" s="144" t="s">
        <v>774</v>
      </c>
      <c r="H7" s="144" t="s">
        <v>738</v>
      </c>
      <c r="I7" s="113" t="s">
        <v>3</v>
      </c>
      <c r="J7" s="112" t="s">
        <v>751</v>
      </c>
    </row>
    <row r="8" spans="2:11" x14ac:dyDescent="0.25">
      <c r="B8" s="197" t="s">
        <v>7</v>
      </c>
      <c r="C8" s="198"/>
      <c r="D8" s="198"/>
      <c r="E8" s="198"/>
      <c r="F8" s="199"/>
      <c r="G8" s="140"/>
      <c r="H8" s="11"/>
      <c r="I8" s="12"/>
      <c r="J8" s="12"/>
      <c r="K8" s="11"/>
    </row>
    <row r="9" spans="2:11" x14ac:dyDescent="0.25">
      <c r="B9" s="10"/>
      <c r="C9" s="181"/>
      <c r="D9" s="181"/>
      <c r="E9" s="181"/>
      <c r="F9" s="181"/>
      <c r="G9" s="140"/>
      <c r="H9" s="11"/>
      <c r="I9" s="12"/>
      <c r="J9" s="12"/>
      <c r="K9" s="11" t="s">
        <v>737</v>
      </c>
    </row>
    <row r="10" spans="2:11" x14ac:dyDescent="0.25">
      <c r="B10" s="10"/>
      <c r="C10" s="181"/>
      <c r="D10" s="181"/>
      <c r="E10" s="181"/>
      <c r="F10" s="181"/>
      <c r="G10" s="140"/>
      <c r="H10" s="11"/>
      <c r="I10" s="12"/>
      <c r="J10" s="12"/>
      <c r="K10" s="11"/>
    </row>
    <row r="11" spans="2:11" x14ac:dyDescent="0.25">
      <c r="B11" s="197" t="s">
        <v>8</v>
      </c>
      <c r="C11" s="198"/>
      <c r="D11" s="198"/>
      <c r="E11" s="198"/>
      <c r="F11" s="199"/>
      <c r="G11" s="140"/>
      <c r="H11" s="11"/>
      <c r="I11" s="12"/>
      <c r="J11" s="12"/>
      <c r="K11" s="11"/>
    </row>
    <row r="12" spans="2:11" x14ac:dyDescent="0.25">
      <c r="B12" s="10"/>
      <c r="C12" s="181"/>
      <c r="D12" s="181"/>
      <c r="E12" s="181"/>
      <c r="F12" s="181"/>
      <c r="G12" s="140"/>
      <c r="H12" s="11"/>
      <c r="I12" s="12"/>
      <c r="J12" s="12"/>
      <c r="K12" s="11" t="s">
        <v>735</v>
      </c>
    </row>
    <row r="13" spans="2:11" hidden="1" x14ac:dyDescent="0.25">
      <c r="B13" s="10" t="s">
        <v>746</v>
      </c>
      <c r="C13" s="181"/>
      <c r="D13" s="181"/>
      <c r="E13" s="181"/>
      <c r="F13" s="181"/>
      <c r="G13" s="140"/>
      <c r="H13" s="11"/>
      <c r="I13" s="12" t="e">
        <f>VLOOKUP($B13,'[1]CENIK KOMPONENT'!$A:$J,9,FALSE)</f>
        <v>#N/A</v>
      </c>
      <c r="J13" s="12"/>
      <c r="K13" s="11" t="s">
        <v>736</v>
      </c>
    </row>
    <row r="14" spans="2:11" x14ac:dyDescent="0.25">
      <c r="B14" s="197" t="s">
        <v>9</v>
      </c>
      <c r="C14" s="198"/>
      <c r="D14" s="198"/>
      <c r="E14" s="198"/>
      <c r="F14" s="199"/>
      <c r="G14" s="140"/>
      <c r="H14" s="11"/>
      <c r="I14" s="12"/>
      <c r="J14" s="12"/>
      <c r="K14" s="11"/>
    </row>
    <row r="15" spans="2:11" x14ac:dyDescent="0.25">
      <c r="B15" s="10"/>
      <c r="C15" s="181"/>
      <c r="D15" s="181"/>
      <c r="E15" s="181"/>
      <c r="F15" s="181"/>
      <c r="G15" s="140"/>
      <c r="H15" s="11"/>
      <c r="I15" s="12"/>
      <c r="J15" s="12"/>
      <c r="K15" s="11" t="s">
        <v>734</v>
      </c>
    </row>
    <row r="16" spans="2:11" x14ac:dyDescent="0.25">
      <c r="B16" s="197" t="s">
        <v>11</v>
      </c>
      <c r="C16" s="198"/>
      <c r="D16" s="198"/>
      <c r="E16" s="198"/>
      <c r="F16" s="199"/>
      <c r="G16" s="140"/>
      <c r="H16" s="11"/>
      <c r="I16" s="12"/>
      <c r="J16" s="12"/>
      <c r="K16" s="11"/>
    </row>
    <row r="17" spans="2:11" x14ac:dyDescent="0.25">
      <c r="B17" s="10"/>
      <c r="C17" s="181"/>
      <c r="D17" s="181"/>
      <c r="E17" s="181"/>
      <c r="F17" s="181"/>
      <c r="G17" s="140"/>
      <c r="H17" s="11"/>
      <c r="I17" s="12"/>
      <c r="J17" s="12"/>
      <c r="K17" s="11" t="s">
        <v>733</v>
      </c>
    </row>
    <row r="18" spans="2:11" hidden="1" x14ac:dyDescent="0.25">
      <c r="B18" s="10" t="s">
        <v>746</v>
      </c>
      <c r="C18" s="181"/>
      <c r="D18" s="181"/>
      <c r="E18" s="181"/>
      <c r="F18" s="181"/>
      <c r="G18" s="140"/>
      <c r="H18" s="11"/>
      <c r="I18" s="12" t="e">
        <f>VLOOKUP($B18,'[1]CENIK KOMPONENT'!$A:$J,9,FALSE)</f>
        <v>#N/A</v>
      </c>
      <c r="J18" s="12"/>
      <c r="K18" s="11" t="s">
        <v>732</v>
      </c>
    </row>
    <row r="19" spans="2:11" x14ac:dyDescent="0.25">
      <c r="B19" s="197" t="s">
        <v>5</v>
      </c>
      <c r="C19" s="198"/>
      <c r="D19" s="198"/>
      <c r="E19" s="198"/>
      <c r="F19" s="199"/>
      <c r="G19" s="140"/>
      <c r="H19" s="11"/>
      <c r="I19" s="12"/>
      <c r="J19" s="12"/>
      <c r="K19" s="11"/>
    </row>
    <row r="20" spans="2:11" x14ac:dyDescent="0.25">
      <c r="B20" s="10"/>
      <c r="C20" s="127"/>
      <c r="D20" s="126"/>
      <c r="E20" s="126"/>
      <c r="F20" s="125"/>
      <c r="G20" s="140"/>
      <c r="H20" s="11"/>
      <c r="I20" s="12"/>
      <c r="J20" s="12"/>
      <c r="K20" s="11" t="s">
        <v>731</v>
      </c>
    </row>
    <row r="21" spans="2:11" x14ac:dyDescent="0.25">
      <c r="B21" s="197" t="s">
        <v>13</v>
      </c>
      <c r="C21" s="198"/>
      <c r="D21" s="198"/>
      <c r="E21" s="198"/>
      <c r="F21" s="199"/>
      <c r="G21" s="140"/>
      <c r="H21" s="11"/>
      <c r="I21" s="12"/>
      <c r="J21" s="12"/>
      <c r="K21" s="11"/>
    </row>
    <row r="22" spans="2:11" x14ac:dyDescent="0.25">
      <c r="B22" s="10"/>
      <c r="C22" s="181"/>
      <c r="D22" s="181"/>
      <c r="E22" s="181"/>
      <c r="F22" s="181"/>
      <c r="G22" s="140"/>
      <c r="H22" s="11"/>
      <c r="I22" s="12"/>
      <c r="J22" s="12"/>
      <c r="K22" s="11" t="s">
        <v>730</v>
      </c>
    </row>
    <row r="23" spans="2:11" x14ac:dyDescent="0.25">
      <c r="B23" s="197" t="s">
        <v>6</v>
      </c>
      <c r="C23" s="198"/>
      <c r="D23" s="198"/>
      <c r="E23" s="198"/>
      <c r="F23" s="199"/>
      <c r="G23" s="140"/>
      <c r="H23" s="11"/>
      <c r="I23" s="12"/>
      <c r="J23" s="12"/>
      <c r="K23" s="11"/>
    </row>
    <row r="24" spans="2:11" x14ac:dyDescent="0.25">
      <c r="B24" s="10"/>
      <c r="C24" s="181"/>
      <c r="D24" s="181"/>
      <c r="E24" s="181"/>
      <c r="F24" s="181"/>
      <c r="G24" s="140"/>
      <c r="H24" s="11"/>
      <c r="I24" s="12"/>
      <c r="J24" s="12"/>
      <c r="K24" s="11" t="s">
        <v>743</v>
      </c>
    </row>
    <row r="25" spans="2:11" x14ac:dyDescent="0.25">
      <c r="B25" s="197" t="s">
        <v>12</v>
      </c>
      <c r="C25" s="198"/>
      <c r="D25" s="198"/>
      <c r="E25" s="198"/>
      <c r="F25" s="199"/>
      <c r="G25" s="140"/>
      <c r="H25" s="11"/>
      <c r="I25" s="12"/>
      <c r="J25" s="12"/>
      <c r="K25" s="11"/>
    </row>
    <row r="26" spans="2:11" x14ac:dyDescent="0.25">
      <c r="B26" s="10"/>
      <c r="C26" s="181"/>
      <c r="D26" s="181"/>
      <c r="E26" s="181"/>
      <c r="F26" s="181"/>
      <c r="G26" s="140"/>
      <c r="H26" s="11"/>
      <c r="I26" s="12"/>
      <c r="J26" s="12"/>
      <c r="K26" s="11" t="s">
        <v>729</v>
      </c>
    </row>
    <row r="27" spans="2:11" hidden="1" x14ac:dyDescent="0.25">
      <c r="B27" s="10" t="s">
        <v>4</v>
      </c>
      <c r="C27" s="181"/>
      <c r="D27" s="181"/>
      <c r="E27" s="181"/>
      <c r="F27" s="181"/>
      <c r="G27" s="140"/>
      <c r="H27" s="11"/>
      <c r="I27" s="12"/>
      <c r="J27" s="12"/>
    </row>
    <row r="28" spans="2:11" hidden="1" x14ac:dyDescent="0.25">
      <c r="B28" s="10" t="s">
        <v>4</v>
      </c>
      <c r="C28" s="181"/>
      <c r="D28" s="181"/>
      <c r="E28" s="181"/>
      <c r="F28" s="181"/>
      <c r="G28" s="140"/>
      <c r="H28" s="11"/>
      <c r="I28" s="12"/>
      <c r="J28" s="12"/>
    </row>
    <row r="29" spans="2:11" hidden="1" x14ac:dyDescent="0.25">
      <c r="B29" s="10" t="s">
        <v>4</v>
      </c>
      <c r="C29" s="181"/>
      <c r="D29" s="181"/>
      <c r="E29" s="181"/>
      <c r="F29" s="181"/>
      <c r="G29" s="140"/>
      <c r="H29" s="11"/>
      <c r="I29" s="12"/>
      <c r="J29" s="12"/>
    </row>
    <row r="30" spans="2:11" hidden="1" x14ac:dyDescent="0.25">
      <c r="B30" s="10" t="s">
        <v>4</v>
      </c>
      <c r="C30" s="181"/>
      <c r="D30" s="181"/>
      <c r="E30" s="181"/>
      <c r="F30" s="181"/>
      <c r="G30" s="140"/>
      <c r="H30" s="11"/>
      <c r="I30" s="12"/>
      <c r="J30" s="12"/>
    </row>
    <row r="31" spans="2:11" hidden="1" x14ac:dyDescent="0.25">
      <c r="B31" s="10" t="s">
        <v>4</v>
      </c>
      <c r="C31" s="181"/>
      <c r="D31" s="181"/>
      <c r="E31" s="181"/>
      <c r="F31" s="181"/>
      <c r="G31" s="140"/>
      <c r="H31" s="11"/>
      <c r="I31" s="12"/>
      <c r="J31" s="12"/>
    </row>
    <row r="32" spans="2:11" hidden="1" x14ac:dyDescent="0.25">
      <c r="B32" s="10" t="s">
        <v>4</v>
      </c>
      <c r="C32" s="181"/>
      <c r="D32" s="181"/>
      <c r="E32" s="181"/>
      <c r="F32" s="181"/>
      <c r="G32" s="140"/>
      <c r="H32" s="11"/>
      <c r="I32" s="12"/>
      <c r="J32" s="12"/>
    </row>
    <row r="33" spans="2:14" ht="0.95" customHeight="1" x14ac:dyDescent="0.25">
      <c r="B33" s="10" t="s">
        <v>4</v>
      </c>
      <c r="C33" s="181"/>
      <c r="D33" s="181"/>
      <c r="E33" s="181"/>
      <c r="F33" s="181"/>
      <c r="G33" s="140" t="e">
        <f>VLOOKUP($B33,'[1]CENIK KOMPONENT'!$A$3:$K$414,5,FALSE)</f>
        <v>#N/A</v>
      </c>
      <c r="H33" s="11"/>
      <c r="I33" s="12"/>
      <c r="J33" s="12"/>
    </row>
    <row r="34" spans="2:14" ht="15.75" x14ac:dyDescent="0.25">
      <c r="G34" s="176" t="s">
        <v>728</v>
      </c>
      <c r="H34" s="176"/>
      <c r="I34" s="176"/>
      <c r="J34" s="14">
        <f>SUM(J9:J33)</f>
        <v>0</v>
      </c>
      <c r="L34" s="176" t="s">
        <v>726</v>
      </c>
      <c r="M34" s="176"/>
      <c r="N34" s="176"/>
    </row>
    <row r="35" spans="2:14" x14ac:dyDescent="0.25">
      <c r="G35" s="177" t="s">
        <v>727</v>
      </c>
      <c r="H35" s="177"/>
      <c r="I35" s="177"/>
      <c r="J35" s="13">
        <f>J34/109.5*9.5</f>
        <v>0</v>
      </c>
      <c r="L35" t="s">
        <v>726</v>
      </c>
    </row>
    <row r="36" spans="2:14" ht="7.5" customHeight="1" x14ac:dyDescent="0.25"/>
    <row r="37" spans="2:14" ht="7.5" customHeight="1" x14ac:dyDescent="0.25"/>
  </sheetData>
  <sheetProtection selectLockedCells="1" selectUnlockedCells="1"/>
  <mergeCells count="32">
    <mergeCell ref="L34:N34"/>
    <mergeCell ref="C15:F15"/>
    <mergeCell ref="D3:J3"/>
    <mergeCell ref="D4:F4"/>
    <mergeCell ref="D5:J5"/>
    <mergeCell ref="C7:F7"/>
    <mergeCell ref="B8:F8"/>
    <mergeCell ref="C9:F9"/>
    <mergeCell ref="C10:F10"/>
    <mergeCell ref="B11:F11"/>
    <mergeCell ref="C12:F12"/>
    <mergeCell ref="C13:F13"/>
    <mergeCell ref="B14:F14"/>
    <mergeCell ref="C27:F27"/>
    <mergeCell ref="B16:F16"/>
    <mergeCell ref="C17:F17"/>
    <mergeCell ref="C18:F18"/>
    <mergeCell ref="B19:F19"/>
    <mergeCell ref="B21:F21"/>
    <mergeCell ref="C22:F22"/>
    <mergeCell ref="G34:I34"/>
    <mergeCell ref="B23:F23"/>
    <mergeCell ref="C24:F24"/>
    <mergeCell ref="B25:F25"/>
    <mergeCell ref="C26:F26"/>
    <mergeCell ref="G35:I35"/>
    <mergeCell ref="C28:F28"/>
    <mergeCell ref="C29:F29"/>
    <mergeCell ref="C30:F30"/>
    <mergeCell ref="C31:F31"/>
    <mergeCell ref="C32:F32"/>
    <mergeCell ref="C33:F33"/>
  </mergeCells>
  <pageMargins left="1.1023622047244095" right="0.70866141732283472" top="0.74803149606299213" bottom="0.74803149606299213" header="0.31496062992125984" footer="0.31496062992125984"/>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8D9BC-A388-4A32-B898-63EE1E91DB75}">
  <dimension ref="B1:N36"/>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2" x14ac:dyDescent="0.25">
      <c r="B1" s="117"/>
      <c r="C1" s="117"/>
    </row>
    <row r="2" spans="2:12" ht="15.75" x14ac:dyDescent="0.25">
      <c r="B2" s="2" t="s">
        <v>0</v>
      </c>
      <c r="D2" s="2" t="s">
        <v>752</v>
      </c>
      <c r="E2" s="3"/>
      <c r="F2" s="3"/>
      <c r="G2" s="3"/>
      <c r="H2" s="3"/>
      <c r="I2" s="4"/>
    </row>
    <row r="3" spans="2:12" ht="15.75" x14ac:dyDescent="0.25">
      <c r="D3" s="185"/>
      <c r="E3" s="185"/>
      <c r="F3" s="185"/>
      <c r="G3" s="185"/>
      <c r="H3" s="185"/>
      <c r="I3" s="185"/>
      <c r="J3" s="185"/>
    </row>
    <row r="4" spans="2:12" ht="18.600000000000001" customHeight="1" x14ac:dyDescent="0.35">
      <c r="B4" s="5"/>
      <c r="C4" s="5"/>
      <c r="D4" s="186" t="s">
        <v>408</v>
      </c>
      <c r="E4" s="176"/>
      <c r="F4" s="176"/>
      <c r="G4" s="141" t="s">
        <v>740</v>
      </c>
    </row>
    <row r="5" spans="2:12" ht="15.75" hidden="1" x14ac:dyDescent="0.25">
      <c r="B5" s="6"/>
      <c r="C5" s="114" t="s">
        <v>739</v>
      </c>
      <c r="D5" s="213">
        <f>+J33</f>
        <v>0</v>
      </c>
      <c r="E5" s="213"/>
      <c r="F5" s="129"/>
      <c r="G5" s="129"/>
      <c r="H5" s="129"/>
      <c r="I5" s="129"/>
      <c r="J5" s="129"/>
    </row>
    <row r="6" spans="2:12" ht="12.95" customHeight="1" x14ac:dyDescent="0.25">
      <c r="I6" s="7"/>
      <c r="J6" s="8"/>
    </row>
    <row r="7" spans="2:12" s="9" customFormat="1" ht="40.15" customHeight="1" x14ac:dyDescent="0.2">
      <c r="B7" s="112" t="s">
        <v>1</v>
      </c>
      <c r="C7" s="193" t="s">
        <v>2</v>
      </c>
      <c r="D7" s="193"/>
      <c r="E7" s="193"/>
      <c r="F7" s="193"/>
      <c r="G7" s="144" t="s">
        <v>774</v>
      </c>
      <c r="H7" s="144" t="s">
        <v>738</v>
      </c>
      <c r="I7" s="113" t="s">
        <v>3</v>
      </c>
      <c r="J7" s="112" t="s">
        <v>751</v>
      </c>
    </row>
    <row r="8" spans="2:12" hidden="1" x14ac:dyDescent="0.25">
      <c r="B8" s="10" t="s">
        <v>4</v>
      </c>
      <c r="C8" s="181" t="e">
        <f>VLOOKUP($B8,'[1]CENIK KOMPONENT'!A:J,2,FALSE)</f>
        <v>#N/A</v>
      </c>
      <c r="D8" s="181"/>
      <c r="E8" s="181"/>
      <c r="F8" s="181"/>
      <c r="G8" s="140" t="e">
        <f>VLOOKUP($B8,'[1]CENIK KOMPONENT'!$A$3:$K$414,5,FALSE)</f>
        <v>#N/A</v>
      </c>
      <c r="H8" s="11">
        <v>1</v>
      </c>
      <c r="I8" s="12" t="e">
        <f>VLOOKUP($B8,'[1]CENIK KOMPONENT'!$A$3:$K$414,8,FALSE)</f>
        <v>#N/A</v>
      </c>
      <c r="J8" s="12"/>
      <c r="K8" s="11"/>
    </row>
    <row r="9" spans="2:12" x14ac:dyDescent="0.25">
      <c r="B9" s="197" t="s">
        <v>8</v>
      </c>
      <c r="C9" s="198"/>
      <c r="D9" s="198"/>
      <c r="E9" s="198"/>
      <c r="F9" s="199"/>
      <c r="G9" s="140"/>
      <c r="H9" s="11"/>
      <c r="I9" s="12"/>
      <c r="J9" s="12"/>
      <c r="K9" s="11"/>
    </row>
    <row r="10" spans="2:12" x14ac:dyDescent="0.25">
      <c r="B10" s="10"/>
      <c r="C10" s="181"/>
      <c r="D10" s="181"/>
      <c r="E10" s="181"/>
      <c r="F10" s="181"/>
      <c r="G10" s="140"/>
      <c r="H10" s="11"/>
      <c r="I10" s="12"/>
      <c r="J10" s="12"/>
      <c r="K10" s="11" t="s">
        <v>735</v>
      </c>
    </row>
    <row r="11" spans="2:12" x14ac:dyDescent="0.25">
      <c r="B11" s="197" t="s">
        <v>9</v>
      </c>
      <c r="C11" s="198"/>
      <c r="D11" s="198"/>
      <c r="E11" s="198"/>
      <c r="F11" s="199"/>
      <c r="G11" s="140"/>
      <c r="H11" s="11"/>
      <c r="I11" s="12"/>
      <c r="J11" s="12"/>
      <c r="K11" s="11"/>
    </row>
    <row r="12" spans="2:12" x14ac:dyDescent="0.25">
      <c r="B12" s="10"/>
      <c r="C12" s="181"/>
      <c r="D12" s="181"/>
      <c r="E12" s="181"/>
      <c r="F12" s="181"/>
      <c r="G12" s="140"/>
      <c r="H12" s="11"/>
      <c r="I12" s="12"/>
      <c r="J12" s="12"/>
      <c r="K12" s="11" t="s">
        <v>734</v>
      </c>
      <c r="L12" s="129"/>
    </row>
    <row r="13" spans="2:12" x14ac:dyDescent="0.25">
      <c r="B13" s="197" t="s">
        <v>11</v>
      </c>
      <c r="C13" s="198"/>
      <c r="D13" s="198"/>
      <c r="E13" s="198"/>
      <c r="F13" s="199"/>
      <c r="G13" s="140"/>
      <c r="H13" s="11"/>
      <c r="I13" s="12"/>
      <c r="J13" s="12"/>
      <c r="K13" s="11"/>
    </row>
    <row r="14" spans="2:12" x14ac:dyDescent="0.25">
      <c r="B14" s="10"/>
      <c r="C14" s="181"/>
      <c r="D14" s="181"/>
      <c r="E14" s="181"/>
      <c r="F14" s="181"/>
      <c r="G14" s="140"/>
      <c r="H14" s="11"/>
      <c r="I14" s="12"/>
      <c r="J14" s="12"/>
      <c r="K14" s="11" t="s">
        <v>733</v>
      </c>
    </row>
    <row r="15" spans="2:12" hidden="1" x14ac:dyDescent="0.25">
      <c r="B15" s="197"/>
      <c r="C15" s="198"/>
      <c r="D15" s="198"/>
      <c r="E15" s="198"/>
      <c r="F15" s="199"/>
      <c r="G15" s="140"/>
      <c r="H15" s="11"/>
      <c r="I15" s="12" t="e">
        <f>VLOOKUP($B15,'[1]CENIK KOMPONENT'!$A:$J,9,FALSE)</f>
        <v>#N/A</v>
      </c>
      <c r="J15" s="12"/>
      <c r="K15" s="11"/>
    </row>
    <row r="16" spans="2:12" hidden="1" x14ac:dyDescent="0.25">
      <c r="B16" s="10"/>
      <c r="C16" s="181"/>
      <c r="D16" s="181"/>
      <c r="E16" s="181"/>
      <c r="F16" s="181"/>
      <c r="G16" s="140"/>
      <c r="H16" s="11"/>
      <c r="I16" s="12" t="e">
        <f>VLOOKUP($B16,'[1]CENIK KOMPONENT'!$A:$J,9,FALSE)</f>
        <v>#N/A</v>
      </c>
      <c r="J16" s="12"/>
      <c r="K16" s="11" t="s">
        <v>732</v>
      </c>
    </row>
    <row r="17" spans="2:11" x14ac:dyDescent="0.25">
      <c r="B17" s="145" t="s">
        <v>5</v>
      </c>
      <c r="C17" s="146"/>
      <c r="D17" s="146"/>
      <c r="E17" s="146"/>
      <c r="F17" s="147"/>
      <c r="G17" s="140"/>
      <c r="H17" s="11"/>
      <c r="I17" s="12"/>
      <c r="J17" s="12"/>
      <c r="K17" s="11"/>
    </row>
    <row r="18" spans="2:11" x14ac:dyDescent="0.25">
      <c r="B18" s="10"/>
      <c r="C18" s="181"/>
      <c r="D18" s="181"/>
      <c r="E18" s="181"/>
      <c r="F18" s="181"/>
      <c r="G18" s="140"/>
      <c r="H18" s="11"/>
      <c r="I18" s="12"/>
      <c r="J18" s="12"/>
      <c r="K18" s="11" t="s">
        <v>731</v>
      </c>
    </row>
    <row r="19" spans="2:11" x14ac:dyDescent="0.25">
      <c r="B19" s="197" t="s">
        <v>745</v>
      </c>
      <c r="C19" s="198"/>
      <c r="D19" s="198"/>
      <c r="E19" s="198"/>
      <c r="F19" s="199"/>
      <c r="G19" s="140"/>
      <c r="H19" s="11"/>
      <c r="I19" s="12"/>
      <c r="J19" s="12"/>
      <c r="K19" s="11"/>
    </row>
    <row r="20" spans="2:11" x14ac:dyDescent="0.25">
      <c r="B20" s="10"/>
      <c r="C20" s="181"/>
      <c r="D20" s="181"/>
      <c r="E20" s="181"/>
      <c r="F20" s="181"/>
      <c r="G20" s="140"/>
      <c r="H20" s="11"/>
      <c r="I20" s="12"/>
      <c r="J20" s="12"/>
      <c r="K20" s="11" t="s">
        <v>744</v>
      </c>
    </row>
    <row r="21" spans="2:11" x14ac:dyDescent="0.25">
      <c r="B21" s="197" t="s">
        <v>6</v>
      </c>
      <c r="C21" s="198"/>
      <c r="D21" s="198"/>
      <c r="E21" s="198"/>
      <c r="F21" s="199"/>
      <c r="G21" s="140"/>
      <c r="H21" s="11"/>
      <c r="I21" s="12"/>
      <c r="J21" s="12"/>
      <c r="K21" s="11"/>
    </row>
    <row r="22" spans="2:11" x14ac:dyDescent="0.25">
      <c r="B22" s="10"/>
      <c r="C22" s="181"/>
      <c r="D22" s="181"/>
      <c r="E22" s="181"/>
      <c r="F22" s="181"/>
      <c r="G22" s="140"/>
      <c r="H22" s="11"/>
      <c r="I22" s="12"/>
      <c r="J22" s="12"/>
      <c r="K22" s="11" t="s">
        <v>743</v>
      </c>
    </row>
    <row r="23" spans="2:11" x14ac:dyDescent="0.25">
      <c r="B23" s="197" t="s">
        <v>12</v>
      </c>
      <c r="C23" s="198"/>
      <c r="D23" s="198"/>
      <c r="E23" s="198"/>
      <c r="F23" s="199"/>
      <c r="G23" s="140"/>
      <c r="H23" s="11"/>
      <c r="I23" s="12"/>
      <c r="J23" s="12"/>
      <c r="K23" s="11"/>
    </row>
    <row r="24" spans="2:11" x14ac:dyDescent="0.25">
      <c r="B24" s="10"/>
      <c r="C24" s="181"/>
      <c r="D24" s="181"/>
      <c r="E24" s="181"/>
      <c r="F24" s="181"/>
      <c r="G24" s="140"/>
      <c r="H24" s="11"/>
      <c r="I24" s="12"/>
      <c r="J24" s="12"/>
      <c r="K24" s="11" t="s">
        <v>729</v>
      </c>
    </row>
    <row r="25" spans="2:11" hidden="1" x14ac:dyDescent="0.25">
      <c r="B25" s="10" t="s">
        <v>4</v>
      </c>
      <c r="C25" s="182"/>
      <c r="D25" s="183"/>
      <c r="E25" s="183"/>
      <c r="F25" s="184"/>
      <c r="G25" s="140" t="e">
        <f>VLOOKUP($B25,'[1]CENIK KOMPONENT'!$A$3:$K$414,5,FALSE)</f>
        <v>#N/A</v>
      </c>
      <c r="H25" s="11"/>
      <c r="I25" s="12" t="e">
        <f>VLOOKUP($B25,'[1]CENIK KOMPONENT'!$A$3:$K$414,8,FALSE)</f>
        <v>#N/A</v>
      </c>
      <c r="J25" s="12"/>
    </row>
    <row r="26" spans="2:11" hidden="1" x14ac:dyDescent="0.25">
      <c r="B26" s="10" t="s">
        <v>4</v>
      </c>
      <c r="C26" s="181"/>
      <c r="D26" s="181"/>
      <c r="E26" s="181"/>
      <c r="F26" s="181"/>
      <c r="G26" s="140" t="e">
        <f>VLOOKUP($B26,'[1]CENIK KOMPONENT'!$A$3:$K$414,5,FALSE)</f>
        <v>#N/A</v>
      </c>
      <c r="H26" s="11"/>
      <c r="I26" s="12" t="e">
        <f>VLOOKUP($B26,'[1]CENIK KOMPONENT'!$A$3:$K$414,8,FALSE)</f>
        <v>#N/A</v>
      </c>
      <c r="J26" s="12"/>
    </row>
    <row r="27" spans="2:11" hidden="1" x14ac:dyDescent="0.25">
      <c r="B27" s="10" t="s">
        <v>4</v>
      </c>
      <c r="C27" s="181"/>
      <c r="D27" s="181"/>
      <c r="E27" s="181"/>
      <c r="F27" s="181"/>
      <c r="G27" s="140" t="e">
        <f>VLOOKUP($B27,'[1]CENIK KOMPONENT'!$A$3:$K$414,5,FALSE)</f>
        <v>#N/A</v>
      </c>
      <c r="H27" s="11"/>
      <c r="I27" s="12" t="e">
        <f>VLOOKUP($B27,'[1]CENIK KOMPONENT'!$A$3:$K$414,8,FALSE)</f>
        <v>#N/A</v>
      </c>
      <c r="J27" s="12"/>
    </row>
    <row r="28" spans="2:11" hidden="1" x14ac:dyDescent="0.25">
      <c r="B28" s="10" t="s">
        <v>4</v>
      </c>
      <c r="C28" s="181"/>
      <c r="D28" s="181"/>
      <c r="E28" s="181"/>
      <c r="F28" s="181"/>
      <c r="G28" s="140" t="e">
        <f>VLOOKUP($B28,'[1]CENIK KOMPONENT'!$A$3:$K$414,5,FALSE)</f>
        <v>#N/A</v>
      </c>
      <c r="H28" s="11"/>
      <c r="I28" s="12" t="e">
        <f>VLOOKUP($B28,'[1]CENIK KOMPONENT'!$A$3:$K$414,8,FALSE)</f>
        <v>#N/A</v>
      </c>
      <c r="J28" s="12"/>
    </row>
    <row r="29" spans="2:11" hidden="1" x14ac:dyDescent="0.25">
      <c r="B29" s="10" t="s">
        <v>4</v>
      </c>
      <c r="C29" s="181"/>
      <c r="D29" s="181"/>
      <c r="E29" s="181"/>
      <c r="F29" s="181"/>
      <c r="G29" s="140" t="e">
        <f>VLOOKUP($B29,'[1]CENIK KOMPONENT'!$A$3:$K$414,5,FALSE)</f>
        <v>#N/A</v>
      </c>
      <c r="H29" s="11"/>
      <c r="I29" s="12" t="e">
        <f>VLOOKUP($B29,'[1]CENIK KOMPONENT'!$A$3:$K$414,8,FALSE)</f>
        <v>#N/A</v>
      </c>
      <c r="J29" s="12"/>
    </row>
    <row r="30" spans="2:11" hidden="1" x14ac:dyDescent="0.25">
      <c r="B30" s="10" t="s">
        <v>4</v>
      </c>
      <c r="C30" s="181"/>
      <c r="D30" s="181"/>
      <c r="E30" s="181"/>
      <c r="F30" s="181"/>
      <c r="G30" s="140" t="e">
        <f>VLOOKUP($B30,'[1]CENIK KOMPONENT'!$A$3:$K$414,5,FALSE)</f>
        <v>#N/A</v>
      </c>
      <c r="H30" s="11"/>
      <c r="I30" s="12" t="e">
        <f>VLOOKUP($B30,'[1]CENIK KOMPONENT'!$A$3:$K$414,8,FALSE)</f>
        <v>#N/A</v>
      </c>
      <c r="J30" s="12"/>
    </row>
    <row r="31" spans="2:11" ht="0.95" customHeight="1" x14ac:dyDescent="0.25">
      <c r="B31" s="10" t="s">
        <v>4</v>
      </c>
      <c r="C31" s="181"/>
      <c r="D31" s="181"/>
      <c r="E31" s="181"/>
      <c r="F31" s="181"/>
      <c r="G31" s="140" t="e">
        <f>VLOOKUP($B31,'[1]CENIK KOMPONENT'!$A$3:$K$414,5,FALSE)</f>
        <v>#N/A</v>
      </c>
      <c r="H31" s="11"/>
      <c r="I31" s="12" t="e">
        <f>VLOOKUP($B31,'[1]CENIK KOMPONENT'!$A$3:$K$414,8,FALSE)</f>
        <v>#N/A</v>
      </c>
      <c r="J31" s="12"/>
    </row>
    <row r="32" spans="2:11" x14ac:dyDescent="0.25">
      <c r="I32" s="13"/>
      <c r="J32" s="13"/>
    </row>
    <row r="33" spans="7:14" ht="15.75" x14ac:dyDescent="0.25">
      <c r="G33" s="176" t="s">
        <v>728</v>
      </c>
      <c r="H33" s="176"/>
      <c r="I33" s="176"/>
      <c r="J33" s="14">
        <f>SUM(J8:J32)</f>
        <v>0</v>
      </c>
      <c r="L33" s="176" t="s">
        <v>726</v>
      </c>
      <c r="M33" s="176"/>
      <c r="N33" s="176"/>
    </row>
    <row r="34" spans="7:14" x14ac:dyDescent="0.25">
      <c r="G34" s="177" t="s">
        <v>727</v>
      </c>
      <c r="H34" s="177"/>
      <c r="I34" s="177"/>
      <c r="J34" s="13">
        <f>J33/109.5*9.5</f>
        <v>0</v>
      </c>
      <c r="L34" t="s">
        <v>726</v>
      </c>
    </row>
    <row r="35" spans="7:14" ht="7.5" customHeight="1" x14ac:dyDescent="0.25"/>
    <row r="36" spans="7:14" ht="7.5" customHeight="1" x14ac:dyDescent="0.25"/>
  </sheetData>
  <sheetProtection selectLockedCells="1" selectUnlockedCells="1"/>
  <mergeCells count="30">
    <mergeCell ref="G34:I34"/>
    <mergeCell ref="L33:N33"/>
    <mergeCell ref="C29:F29"/>
    <mergeCell ref="C30:F30"/>
    <mergeCell ref="C31:F31"/>
    <mergeCell ref="G33:I33"/>
    <mergeCell ref="C28:F28"/>
    <mergeCell ref="C16:F16"/>
    <mergeCell ref="C18:F18"/>
    <mergeCell ref="B19:F19"/>
    <mergeCell ref="C20:F20"/>
    <mergeCell ref="B21:F21"/>
    <mergeCell ref="C22:F22"/>
    <mergeCell ref="B23:F23"/>
    <mergeCell ref="C24:F24"/>
    <mergeCell ref="C25:F25"/>
    <mergeCell ref="C27:F27"/>
    <mergeCell ref="C26:F26"/>
    <mergeCell ref="B15:F15"/>
    <mergeCell ref="D3:J3"/>
    <mergeCell ref="D4:F4"/>
    <mergeCell ref="C7:F7"/>
    <mergeCell ref="C8:F8"/>
    <mergeCell ref="B9:F9"/>
    <mergeCell ref="C10:F10"/>
    <mergeCell ref="B11:F11"/>
    <mergeCell ref="C12:F12"/>
    <mergeCell ref="B13:F13"/>
    <mergeCell ref="C14:F14"/>
    <mergeCell ref="D5:E5"/>
  </mergeCells>
  <pageMargins left="1.1023622047244095" right="0.70866141732283472" top="0.74803149606299213" bottom="0.74803149606299213" header="0.31496062992125984" footer="0.31496062992125984"/>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F860F-66A8-4ADC-BCBB-421BA74955A5}">
  <sheetPr>
    <pageSetUpPr fitToPage="1"/>
  </sheetPr>
  <dimension ref="B1:N22"/>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C2" s="2"/>
      <c r="D2" s="2" t="s">
        <v>753</v>
      </c>
      <c r="E2" s="3"/>
      <c r="F2" s="3"/>
      <c r="G2" s="3"/>
      <c r="H2" s="3"/>
      <c r="I2" s="4"/>
    </row>
    <row r="3" spans="2:11" ht="15.75" x14ac:dyDescent="0.25">
      <c r="D3" s="185"/>
      <c r="E3" s="185"/>
      <c r="F3" s="185"/>
      <c r="G3" s="185"/>
      <c r="H3" s="185"/>
      <c r="I3" s="185"/>
      <c r="J3" s="185"/>
    </row>
    <row r="4" spans="2:11" ht="16.149999999999999" customHeight="1" x14ac:dyDescent="0.35">
      <c r="B4" s="5"/>
      <c r="C4" s="5"/>
      <c r="D4" s="186" t="s">
        <v>410</v>
      </c>
      <c r="E4" s="186"/>
      <c r="F4" s="186"/>
      <c r="G4" s="141" t="s">
        <v>740</v>
      </c>
      <c r="H4" s="116"/>
      <c r="I4" s="116"/>
      <c r="J4" s="116"/>
    </row>
    <row r="5" spans="2:11" ht="15.6" hidden="1" customHeight="1" x14ac:dyDescent="0.35">
      <c r="B5" s="6"/>
      <c r="C5" s="114" t="s">
        <v>739</v>
      </c>
      <c r="D5" s="214">
        <f>+J19</f>
        <v>0</v>
      </c>
      <c r="E5" s="214"/>
      <c r="F5" s="136"/>
      <c r="G5" s="150"/>
      <c r="H5" s="149"/>
      <c r="I5" s="149"/>
      <c r="J5" s="143"/>
    </row>
    <row r="6" spans="2:11" ht="12.95" customHeight="1" x14ac:dyDescent="0.25">
      <c r="I6" s="7"/>
      <c r="J6" s="8"/>
    </row>
    <row r="7" spans="2:11" s="9" customFormat="1" ht="37.9" customHeight="1" x14ac:dyDescent="0.2">
      <c r="B7" s="112" t="s">
        <v>1</v>
      </c>
      <c r="C7" s="193" t="s">
        <v>2</v>
      </c>
      <c r="D7" s="193"/>
      <c r="E7" s="193"/>
      <c r="F7" s="193"/>
      <c r="G7" s="144" t="s">
        <v>774</v>
      </c>
      <c r="H7" s="144" t="s">
        <v>738</v>
      </c>
      <c r="I7" s="113" t="s">
        <v>3</v>
      </c>
      <c r="J7" s="112" t="s">
        <v>751</v>
      </c>
    </row>
    <row r="8" spans="2:11" x14ac:dyDescent="0.25">
      <c r="B8" s="178" t="s">
        <v>8</v>
      </c>
      <c r="C8" s="179"/>
      <c r="D8" s="179"/>
      <c r="E8" s="179"/>
      <c r="F8" s="180"/>
      <c r="G8" s="140"/>
      <c r="H8" s="11"/>
      <c r="I8" s="12"/>
      <c r="J8" s="12"/>
      <c r="K8" s="11"/>
    </row>
    <row r="9" spans="2:11" x14ac:dyDescent="0.25">
      <c r="B9" s="10"/>
      <c r="C9" s="181"/>
      <c r="D9" s="181"/>
      <c r="E9" s="181"/>
      <c r="F9" s="181"/>
      <c r="G9" s="140"/>
      <c r="H9" s="11"/>
      <c r="I9" s="12"/>
      <c r="J9" s="12"/>
      <c r="K9" s="11" t="s">
        <v>736</v>
      </c>
    </row>
    <row r="10" spans="2:11" x14ac:dyDescent="0.25">
      <c r="B10" s="178" t="s">
        <v>687</v>
      </c>
      <c r="C10" s="179"/>
      <c r="D10" s="179"/>
      <c r="E10" s="179"/>
      <c r="F10" s="180"/>
      <c r="G10" s="140"/>
      <c r="H10" s="11"/>
      <c r="I10" s="12"/>
      <c r="J10" s="12"/>
      <c r="K10" s="11"/>
    </row>
    <row r="11" spans="2:11" x14ac:dyDescent="0.25">
      <c r="B11" s="10"/>
      <c r="C11" s="181"/>
      <c r="D11" s="181"/>
      <c r="E11" s="181"/>
      <c r="F11" s="181"/>
      <c r="G11" s="140"/>
      <c r="H11" s="11"/>
      <c r="I11" s="12"/>
      <c r="J11" s="12"/>
      <c r="K11" s="11" t="s">
        <v>734</v>
      </c>
    </row>
    <row r="12" spans="2:11" hidden="1" x14ac:dyDescent="0.25">
      <c r="B12" s="10" t="s">
        <v>4</v>
      </c>
      <c r="C12" s="182"/>
      <c r="D12" s="183"/>
      <c r="E12" s="183"/>
      <c r="F12" s="184"/>
      <c r="G12" s="140"/>
      <c r="H12" s="11"/>
      <c r="I12" s="12"/>
      <c r="J12" s="12"/>
    </row>
    <row r="13" spans="2:11" hidden="1" x14ac:dyDescent="0.25">
      <c r="B13" s="10" t="s">
        <v>4</v>
      </c>
      <c r="C13" s="182"/>
      <c r="D13" s="183"/>
      <c r="E13" s="183"/>
      <c r="F13" s="184"/>
      <c r="G13" s="140"/>
      <c r="H13" s="11"/>
      <c r="I13" s="12"/>
      <c r="J13" s="12"/>
    </row>
    <row r="14" spans="2:11" hidden="1" x14ac:dyDescent="0.25">
      <c r="B14" s="10" t="s">
        <v>4</v>
      </c>
      <c r="C14" s="182"/>
      <c r="D14" s="183"/>
      <c r="E14" s="183"/>
      <c r="F14" s="184"/>
      <c r="G14" s="140"/>
      <c r="H14" s="11"/>
      <c r="I14" s="12"/>
      <c r="J14" s="12"/>
    </row>
    <row r="15" spans="2:11" hidden="1" x14ac:dyDescent="0.25">
      <c r="B15" s="10" t="s">
        <v>4</v>
      </c>
      <c r="C15" s="182"/>
      <c r="D15" s="183"/>
      <c r="E15" s="183"/>
      <c r="F15" s="184"/>
      <c r="G15" s="140"/>
      <c r="H15" s="11"/>
      <c r="I15" s="12"/>
      <c r="J15" s="12"/>
    </row>
    <row r="16" spans="2:11" hidden="1" x14ac:dyDescent="0.25">
      <c r="B16" s="10" t="s">
        <v>4</v>
      </c>
      <c r="C16" s="182"/>
      <c r="D16" s="183"/>
      <c r="E16" s="183"/>
      <c r="F16" s="184"/>
      <c r="G16" s="140"/>
      <c r="H16" s="11"/>
      <c r="I16" s="12"/>
      <c r="J16" s="12"/>
    </row>
    <row r="17" spans="7:14" x14ac:dyDescent="0.25">
      <c r="I17" s="13"/>
      <c r="J17" s="13"/>
    </row>
    <row r="18" spans="7:14" x14ac:dyDescent="0.25">
      <c r="I18" s="13"/>
      <c r="J18" s="13"/>
    </row>
    <row r="19" spans="7:14" ht="15.75" x14ac:dyDescent="0.25">
      <c r="G19" s="176" t="s">
        <v>728</v>
      </c>
      <c r="H19" s="176"/>
      <c r="I19" s="176"/>
      <c r="J19" s="14">
        <f>SUM(J8:J17)</f>
        <v>0</v>
      </c>
      <c r="L19" s="176" t="s">
        <v>726</v>
      </c>
      <c r="M19" s="176"/>
      <c r="N19" s="176"/>
    </row>
    <row r="20" spans="7:14" x14ac:dyDescent="0.25">
      <c r="G20" s="177" t="s">
        <v>727</v>
      </c>
      <c r="H20" s="177"/>
      <c r="I20" s="177"/>
      <c r="J20" s="13">
        <f>J19/109.5*9.5</f>
        <v>0</v>
      </c>
      <c r="L20" t="s">
        <v>726</v>
      </c>
    </row>
    <row r="21" spans="7:14" ht="7.5" customHeight="1" x14ac:dyDescent="0.25"/>
    <row r="22" spans="7:14" ht="7.5" customHeight="1" x14ac:dyDescent="0.25"/>
  </sheetData>
  <sheetProtection selectLockedCells="1" selectUnlockedCells="1"/>
  <mergeCells count="16">
    <mergeCell ref="L19:N19"/>
    <mergeCell ref="B10:F10"/>
    <mergeCell ref="C11:F11"/>
    <mergeCell ref="D3:J3"/>
    <mergeCell ref="D4:F4"/>
    <mergeCell ref="C7:F7"/>
    <mergeCell ref="B8:F8"/>
    <mergeCell ref="C9:F9"/>
    <mergeCell ref="D5:E5"/>
    <mergeCell ref="G20:I20"/>
    <mergeCell ref="C12:F12"/>
    <mergeCell ref="C13:F13"/>
    <mergeCell ref="C14:F14"/>
    <mergeCell ref="C15:F15"/>
    <mergeCell ref="C16:F16"/>
    <mergeCell ref="G19:I19"/>
  </mergeCells>
  <pageMargins left="1.1023622047244095" right="0.70866141732283472" top="0.74803149606299213" bottom="0.74803149606299213" header="0.31496062992125984" footer="0.31496062992125984"/>
  <pageSetup paperSize="9" scale="92"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CB9EC-5374-4E4F-9321-9D2ED2385FFB}">
  <sheetPr>
    <pageSetUpPr fitToPage="1"/>
  </sheetPr>
  <dimension ref="B1:N22"/>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C2" s="2"/>
      <c r="D2" s="2" t="s">
        <v>754</v>
      </c>
      <c r="E2" s="3"/>
      <c r="F2" s="3"/>
      <c r="G2" s="3"/>
      <c r="H2" s="3"/>
      <c r="I2" s="4"/>
    </row>
    <row r="3" spans="2:11" ht="15.75" x14ac:dyDescent="0.25">
      <c r="D3" s="185"/>
      <c r="E3" s="185"/>
      <c r="F3" s="185"/>
      <c r="G3" s="185"/>
      <c r="H3" s="185"/>
      <c r="I3" s="185"/>
      <c r="J3" s="185"/>
    </row>
    <row r="4" spans="2:11" ht="16.149999999999999" customHeight="1" x14ac:dyDescent="0.35">
      <c r="B4" s="5"/>
      <c r="C4" s="5"/>
      <c r="D4" s="186" t="s">
        <v>410</v>
      </c>
      <c r="E4" s="186"/>
      <c r="F4" s="186"/>
      <c r="G4" s="141" t="s">
        <v>740</v>
      </c>
      <c r="H4" s="116"/>
      <c r="I4" s="116"/>
      <c r="J4" s="116"/>
    </row>
    <row r="5" spans="2:11" ht="15.6" hidden="1" customHeight="1" x14ac:dyDescent="0.35">
      <c r="B5" s="6"/>
      <c r="C5" s="114" t="s">
        <v>739</v>
      </c>
      <c r="D5" s="214">
        <f>+J19</f>
        <v>0</v>
      </c>
      <c r="E5" s="214"/>
      <c r="F5" s="136"/>
      <c r="G5" s="150"/>
      <c r="H5" s="149"/>
      <c r="I5" s="149"/>
      <c r="J5" s="143"/>
    </row>
    <row r="6" spans="2:11" ht="12.95" customHeight="1" x14ac:dyDescent="0.25">
      <c r="I6" s="7"/>
      <c r="J6" s="8"/>
    </row>
    <row r="7" spans="2:11" s="9" customFormat="1" ht="40.15" customHeight="1" x14ac:dyDescent="0.2">
      <c r="B7" s="112" t="s">
        <v>1</v>
      </c>
      <c r="C7" s="193" t="s">
        <v>2</v>
      </c>
      <c r="D7" s="193"/>
      <c r="E7" s="193"/>
      <c r="F7" s="193"/>
      <c r="G7" s="144" t="s">
        <v>774</v>
      </c>
      <c r="H7" s="144" t="s">
        <v>738</v>
      </c>
      <c r="I7" s="113" t="s">
        <v>3</v>
      </c>
      <c r="J7" s="112" t="s">
        <v>751</v>
      </c>
    </row>
    <row r="8" spans="2:11" x14ac:dyDescent="0.25">
      <c r="B8" s="178" t="s">
        <v>8</v>
      </c>
      <c r="C8" s="179"/>
      <c r="D8" s="179"/>
      <c r="E8" s="179"/>
      <c r="F8" s="180"/>
      <c r="G8" s="140"/>
      <c r="H8" s="11"/>
      <c r="I8" s="12"/>
      <c r="J8" s="12"/>
      <c r="K8" s="11"/>
    </row>
    <row r="9" spans="2:11" x14ac:dyDescent="0.25">
      <c r="B9" s="10"/>
      <c r="C9" s="181"/>
      <c r="D9" s="181"/>
      <c r="E9" s="181"/>
      <c r="F9" s="181"/>
      <c r="G9" s="140"/>
      <c r="H9" s="11"/>
      <c r="I9" s="12"/>
      <c r="J9" s="12"/>
      <c r="K9" s="11" t="s">
        <v>736</v>
      </c>
    </row>
    <row r="10" spans="2:11" x14ac:dyDescent="0.25">
      <c r="B10" s="178" t="s">
        <v>687</v>
      </c>
      <c r="C10" s="179"/>
      <c r="D10" s="179"/>
      <c r="E10" s="179"/>
      <c r="F10" s="180"/>
      <c r="G10" s="140"/>
      <c r="H10" s="11"/>
      <c r="I10" s="12"/>
      <c r="J10" s="12"/>
      <c r="K10" s="11"/>
    </row>
    <row r="11" spans="2:11" x14ac:dyDescent="0.25">
      <c r="B11" s="10"/>
      <c r="C11" s="181"/>
      <c r="D11" s="181"/>
      <c r="E11" s="181"/>
      <c r="F11" s="181"/>
      <c r="G11" s="140"/>
      <c r="H11" s="11"/>
      <c r="I11" s="12"/>
      <c r="J11" s="12"/>
      <c r="K11" s="11" t="s">
        <v>734</v>
      </c>
    </row>
    <row r="12" spans="2:11" hidden="1" x14ac:dyDescent="0.25">
      <c r="B12" s="10" t="s">
        <v>4</v>
      </c>
      <c r="C12" s="182"/>
      <c r="D12" s="183"/>
      <c r="E12" s="183"/>
      <c r="F12" s="184"/>
      <c r="G12" s="140"/>
      <c r="H12" s="11"/>
      <c r="I12" s="12"/>
      <c r="J12" s="12"/>
    </row>
    <row r="13" spans="2:11" hidden="1" x14ac:dyDescent="0.25">
      <c r="B13" s="10" t="s">
        <v>4</v>
      </c>
      <c r="C13" s="182"/>
      <c r="D13" s="183"/>
      <c r="E13" s="183"/>
      <c r="F13" s="184"/>
      <c r="G13" s="140"/>
      <c r="H13" s="11"/>
      <c r="I13" s="12"/>
      <c r="J13" s="12"/>
    </row>
    <row r="14" spans="2:11" hidden="1" x14ac:dyDescent="0.25">
      <c r="B14" s="10" t="s">
        <v>4</v>
      </c>
      <c r="C14" s="182"/>
      <c r="D14" s="183"/>
      <c r="E14" s="183"/>
      <c r="F14" s="184"/>
      <c r="G14" s="140"/>
      <c r="H14" s="11"/>
      <c r="I14" s="12"/>
      <c r="J14" s="12"/>
    </row>
    <row r="15" spans="2:11" hidden="1" x14ac:dyDescent="0.25">
      <c r="B15" s="10" t="s">
        <v>4</v>
      </c>
      <c r="C15" s="182"/>
      <c r="D15" s="183"/>
      <c r="E15" s="183"/>
      <c r="F15" s="184"/>
      <c r="G15" s="140"/>
      <c r="H15" s="11"/>
      <c r="I15" s="12"/>
      <c r="J15" s="12"/>
    </row>
    <row r="16" spans="2:11" hidden="1" x14ac:dyDescent="0.25">
      <c r="B16" s="10" t="s">
        <v>4</v>
      </c>
      <c r="C16" s="182"/>
      <c r="D16" s="183"/>
      <c r="E16" s="183"/>
      <c r="F16" s="184"/>
      <c r="G16" s="140"/>
      <c r="H16" s="11"/>
      <c r="I16" s="12"/>
      <c r="J16" s="12"/>
    </row>
    <row r="17" spans="7:14" x14ac:dyDescent="0.25">
      <c r="I17" s="13"/>
      <c r="J17" s="13"/>
    </row>
    <row r="18" spans="7:14" x14ac:dyDescent="0.25">
      <c r="I18" s="13"/>
      <c r="J18" s="13"/>
    </row>
    <row r="19" spans="7:14" ht="15.75" x14ac:dyDescent="0.25">
      <c r="G19" s="176" t="s">
        <v>728</v>
      </c>
      <c r="H19" s="176"/>
      <c r="I19" s="176"/>
      <c r="J19" s="14">
        <f>SUM(J8:J17)</f>
        <v>0</v>
      </c>
      <c r="L19" s="176" t="s">
        <v>726</v>
      </c>
      <c r="M19" s="176"/>
      <c r="N19" s="176"/>
    </row>
    <row r="20" spans="7:14" x14ac:dyDescent="0.25">
      <c r="G20" s="177" t="s">
        <v>727</v>
      </c>
      <c r="H20" s="177"/>
      <c r="I20" s="177"/>
      <c r="J20" s="13">
        <f>J19/109.5*9.5</f>
        <v>0</v>
      </c>
      <c r="L20" t="s">
        <v>726</v>
      </c>
    </row>
    <row r="21" spans="7:14" ht="7.5" customHeight="1" x14ac:dyDescent="0.25"/>
    <row r="22" spans="7:14" ht="7.5" customHeight="1" x14ac:dyDescent="0.25"/>
  </sheetData>
  <sheetProtection selectLockedCells="1" selectUnlockedCells="1"/>
  <mergeCells count="16">
    <mergeCell ref="L19:N19"/>
    <mergeCell ref="B10:F10"/>
    <mergeCell ref="D3:J3"/>
    <mergeCell ref="D4:F4"/>
    <mergeCell ref="C7:F7"/>
    <mergeCell ref="B8:F8"/>
    <mergeCell ref="C9:F9"/>
    <mergeCell ref="G19:I19"/>
    <mergeCell ref="D5:E5"/>
    <mergeCell ref="G20:I20"/>
    <mergeCell ref="C11:F11"/>
    <mergeCell ref="C12:F12"/>
    <mergeCell ref="C13:F13"/>
    <mergeCell ref="C14:F14"/>
    <mergeCell ref="C15:F15"/>
    <mergeCell ref="C16:F16"/>
  </mergeCells>
  <pageMargins left="1.1023622047244095" right="0.70866141732283472" top="0.74803149606299213" bottom="0.74803149606299213" header="0.31496062992125984" footer="0.31496062992125984"/>
  <pageSetup paperSize="9" scale="92"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7871-4E3E-49D7-B5C1-1F75EAC348A0}">
  <sheetPr>
    <pageSetUpPr fitToPage="1"/>
  </sheetPr>
  <dimension ref="B1:N22"/>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C2" s="2"/>
      <c r="D2" s="2" t="s">
        <v>755</v>
      </c>
      <c r="E2" s="3"/>
      <c r="F2" s="3"/>
      <c r="G2" s="3"/>
      <c r="H2" s="3"/>
      <c r="I2" s="4"/>
    </row>
    <row r="3" spans="2:11" ht="15.75" x14ac:dyDescent="0.25">
      <c r="D3" s="185"/>
      <c r="E3" s="185"/>
      <c r="F3" s="185"/>
      <c r="G3" s="185"/>
      <c r="H3" s="185"/>
      <c r="I3" s="185"/>
      <c r="J3" s="185"/>
    </row>
    <row r="4" spans="2:11" ht="16.149999999999999" customHeight="1" x14ac:dyDescent="0.35">
      <c r="B4" s="5"/>
      <c r="C4" s="5"/>
      <c r="D4" s="186" t="s">
        <v>410</v>
      </c>
      <c r="E4" s="186"/>
      <c r="F4" s="186"/>
      <c r="G4" s="141" t="s">
        <v>740</v>
      </c>
      <c r="H4" s="116"/>
      <c r="I4" s="116"/>
      <c r="J4" s="116"/>
    </row>
    <row r="5" spans="2:11" ht="15.6" hidden="1" customHeight="1" x14ac:dyDescent="0.35">
      <c r="B5" s="6"/>
      <c r="C5" s="114" t="s">
        <v>739</v>
      </c>
      <c r="D5" s="214">
        <f>+J19</f>
        <v>0</v>
      </c>
      <c r="E5" s="214"/>
      <c r="F5" s="136"/>
      <c r="G5" s="150"/>
      <c r="H5" s="149"/>
      <c r="I5" s="149"/>
      <c r="J5" s="143"/>
    </row>
    <row r="6" spans="2:11" ht="12.95" customHeight="1" x14ac:dyDescent="0.25">
      <c r="I6" s="7"/>
      <c r="J6" s="8"/>
    </row>
    <row r="7" spans="2:11" s="9" customFormat="1" ht="40.15" customHeight="1" x14ac:dyDescent="0.2">
      <c r="B7" s="112" t="s">
        <v>1</v>
      </c>
      <c r="C7" s="193" t="s">
        <v>2</v>
      </c>
      <c r="D7" s="193"/>
      <c r="E7" s="193"/>
      <c r="F7" s="193"/>
      <c r="G7" s="144" t="s">
        <v>774</v>
      </c>
      <c r="H7" s="144" t="s">
        <v>738</v>
      </c>
      <c r="I7" s="113" t="s">
        <v>3</v>
      </c>
      <c r="J7" s="112" t="s">
        <v>751</v>
      </c>
    </row>
    <row r="8" spans="2:11" x14ac:dyDescent="0.25">
      <c r="B8" s="178" t="s">
        <v>8</v>
      </c>
      <c r="C8" s="179"/>
      <c r="D8" s="179"/>
      <c r="E8" s="179"/>
      <c r="F8" s="180"/>
      <c r="G8" s="140"/>
      <c r="H8" s="11"/>
      <c r="I8" s="12"/>
      <c r="J8" s="12"/>
      <c r="K8" s="11"/>
    </row>
    <row r="9" spans="2:11" x14ac:dyDescent="0.25">
      <c r="B9" s="10"/>
      <c r="C9" s="181"/>
      <c r="D9" s="181"/>
      <c r="E9" s="181"/>
      <c r="F9" s="181"/>
      <c r="G9" s="140"/>
      <c r="H9" s="11"/>
      <c r="I9" s="12"/>
      <c r="J9" s="12"/>
      <c r="K9" s="11" t="s">
        <v>736</v>
      </c>
    </row>
    <row r="10" spans="2:11" x14ac:dyDescent="0.25">
      <c r="B10" s="178" t="s">
        <v>5</v>
      </c>
      <c r="C10" s="179"/>
      <c r="D10" s="179"/>
      <c r="E10" s="179"/>
      <c r="F10" s="180"/>
      <c r="G10" s="140"/>
      <c r="H10" s="11"/>
      <c r="I10" s="12"/>
      <c r="J10" s="12"/>
    </row>
    <row r="11" spans="2:11" x14ac:dyDescent="0.25">
      <c r="B11" s="10"/>
      <c r="C11" s="181"/>
      <c r="D11" s="181"/>
      <c r="E11" s="181"/>
      <c r="F11" s="181"/>
      <c r="G11" s="140"/>
      <c r="H11" s="11"/>
      <c r="I11" s="12"/>
      <c r="J11" s="12"/>
    </row>
    <row r="12" spans="2:11" x14ac:dyDescent="0.25">
      <c r="B12" s="178" t="s">
        <v>9</v>
      </c>
      <c r="C12" s="179"/>
      <c r="D12" s="179"/>
      <c r="E12" s="179"/>
      <c r="F12" s="180"/>
      <c r="G12" s="140"/>
      <c r="H12" s="11"/>
      <c r="I12" s="12"/>
      <c r="J12" s="12"/>
    </row>
    <row r="13" spans="2:11" x14ac:dyDescent="0.25">
      <c r="B13" s="10"/>
      <c r="C13" s="181"/>
      <c r="D13" s="181"/>
      <c r="E13" s="181"/>
      <c r="F13" s="181"/>
      <c r="G13" s="140"/>
      <c r="H13" s="11"/>
      <c r="I13" s="12"/>
      <c r="J13" s="12"/>
    </row>
    <row r="14" spans="2:11" x14ac:dyDescent="0.25">
      <c r="B14" s="178" t="s">
        <v>748</v>
      </c>
      <c r="C14" s="179"/>
      <c r="D14" s="179"/>
      <c r="E14" s="179"/>
      <c r="F14" s="180"/>
      <c r="G14" s="140"/>
      <c r="H14" s="11"/>
      <c r="I14" s="12"/>
      <c r="J14" s="12"/>
      <c r="K14" s="11"/>
    </row>
    <row r="15" spans="2:11" x14ac:dyDescent="0.25">
      <c r="B15" s="10"/>
      <c r="C15" s="181"/>
      <c r="D15" s="181"/>
      <c r="E15" s="181"/>
      <c r="F15" s="181"/>
      <c r="G15" s="140"/>
      <c r="H15" s="11"/>
      <c r="I15" s="12"/>
      <c r="J15" s="12"/>
      <c r="K15" s="11" t="s">
        <v>734</v>
      </c>
    </row>
    <row r="16" spans="2:11" hidden="1" x14ac:dyDescent="0.25">
      <c r="B16" s="10" t="s">
        <v>4</v>
      </c>
      <c r="C16" s="182"/>
      <c r="D16" s="183"/>
      <c r="E16" s="183"/>
      <c r="F16" s="184"/>
      <c r="G16" s="140"/>
      <c r="H16" s="11"/>
      <c r="I16" s="12" t="e">
        <f>VLOOKUP($B16,'[1]CENIK KOMPONENT'!$A:$J,9,FALSE)</f>
        <v>#N/A</v>
      </c>
      <c r="J16" s="12"/>
    </row>
    <row r="17" spans="7:14" x14ac:dyDescent="0.25">
      <c r="I17" s="13"/>
      <c r="J17" s="13"/>
    </row>
    <row r="18" spans="7:14" x14ac:dyDescent="0.25">
      <c r="I18" s="13"/>
      <c r="J18" s="13"/>
    </row>
    <row r="19" spans="7:14" ht="15.75" x14ac:dyDescent="0.25">
      <c r="G19" s="176" t="s">
        <v>728</v>
      </c>
      <c r="H19" s="176"/>
      <c r="I19" s="176"/>
      <c r="J19" s="14">
        <f>SUM(J8:J17)</f>
        <v>0</v>
      </c>
      <c r="L19" s="176" t="s">
        <v>726</v>
      </c>
      <c r="M19" s="176"/>
      <c r="N19" s="176"/>
    </row>
    <row r="20" spans="7:14" x14ac:dyDescent="0.25">
      <c r="G20" s="177" t="s">
        <v>727</v>
      </c>
      <c r="H20" s="177"/>
      <c r="I20" s="177"/>
      <c r="J20" s="13">
        <f>J19/109.5*9.5</f>
        <v>0</v>
      </c>
      <c r="L20" t="s">
        <v>726</v>
      </c>
    </row>
    <row r="21" spans="7:14" ht="7.5" customHeight="1" x14ac:dyDescent="0.25"/>
    <row r="22" spans="7:14" ht="7.5" customHeight="1" x14ac:dyDescent="0.25"/>
  </sheetData>
  <sheetProtection selectLockedCells="1" selectUnlockedCells="1"/>
  <mergeCells count="16">
    <mergeCell ref="L19:N19"/>
    <mergeCell ref="B10:F10"/>
    <mergeCell ref="B14:F14"/>
    <mergeCell ref="D3:J3"/>
    <mergeCell ref="D4:F4"/>
    <mergeCell ref="C7:F7"/>
    <mergeCell ref="B8:F8"/>
    <mergeCell ref="C9:F9"/>
    <mergeCell ref="G19:I19"/>
    <mergeCell ref="D5:E5"/>
    <mergeCell ref="G20:I20"/>
    <mergeCell ref="C15:F15"/>
    <mergeCell ref="C13:F13"/>
    <mergeCell ref="C11:F11"/>
    <mergeCell ref="C16:F16"/>
    <mergeCell ref="B12:F12"/>
  </mergeCells>
  <pageMargins left="1.1023622047244095" right="0.70866141732283472" top="0.74803149606299213"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0D25-51B2-41E7-8589-43AD1C5F27BF}">
  <dimension ref="A1:E140"/>
  <sheetViews>
    <sheetView workbookViewId="0">
      <selection activeCell="F134" sqref="F134"/>
    </sheetView>
  </sheetViews>
  <sheetFormatPr defaultColWidth="9.140625" defaultRowHeight="12" x14ac:dyDescent="0.25"/>
  <cols>
    <col min="1" max="1" width="8.140625" style="101" customWidth="1"/>
    <col min="2" max="2" width="32.42578125" style="101" customWidth="1"/>
    <col min="3" max="4" width="51" style="101" customWidth="1"/>
    <col min="5" max="5" width="10.85546875" style="101" customWidth="1"/>
    <col min="6" max="16384" width="9.140625" style="101"/>
  </cols>
  <sheetData>
    <row r="1" spans="1:5" ht="30" x14ac:dyDescent="0.25">
      <c r="A1" s="99" t="s">
        <v>774</v>
      </c>
      <c r="B1" s="153" t="s">
        <v>780</v>
      </c>
      <c r="C1" s="153" t="s">
        <v>782</v>
      </c>
      <c r="D1" s="153" t="s">
        <v>781</v>
      </c>
      <c r="E1" s="100"/>
    </row>
    <row r="2" spans="1:5" x14ac:dyDescent="0.25">
      <c r="A2" s="102" t="s">
        <v>36</v>
      </c>
      <c r="B2" s="102" t="s">
        <v>37</v>
      </c>
      <c r="C2" s="102"/>
      <c r="D2" s="103"/>
    </row>
    <row r="3" spans="1:5" ht="24" x14ac:dyDescent="0.25">
      <c r="A3" s="104" t="s">
        <v>40</v>
      </c>
      <c r="B3" s="104" t="s">
        <v>41</v>
      </c>
      <c r="C3" s="104" t="s">
        <v>491</v>
      </c>
      <c r="D3" s="104" t="s">
        <v>492</v>
      </c>
    </row>
    <row r="4" spans="1:5" ht="72" x14ac:dyDescent="0.25">
      <c r="A4" s="104" t="s">
        <v>42</v>
      </c>
      <c r="B4" s="104" t="s">
        <v>43</v>
      </c>
      <c r="C4" s="104" t="s">
        <v>491</v>
      </c>
      <c r="D4" s="104" t="s">
        <v>493</v>
      </c>
    </row>
    <row r="5" spans="1:5" ht="36" x14ac:dyDescent="0.25">
      <c r="A5" s="104" t="s">
        <v>44</v>
      </c>
      <c r="B5" s="104" t="s">
        <v>45</v>
      </c>
      <c r="C5" s="104" t="s">
        <v>491</v>
      </c>
      <c r="D5" s="104" t="s">
        <v>494</v>
      </c>
    </row>
    <row r="6" spans="1:5" ht="120" x14ac:dyDescent="0.25">
      <c r="A6" s="104" t="s">
        <v>38</v>
      </c>
      <c r="B6" s="104" t="s">
        <v>39</v>
      </c>
      <c r="C6" s="104" t="s">
        <v>491</v>
      </c>
      <c r="D6" s="104" t="s">
        <v>495</v>
      </c>
    </row>
    <row r="7" spans="1:5" ht="24" x14ac:dyDescent="0.25">
      <c r="A7" s="104" t="s">
        <v>46</v>
      </c>
      <c r="B7" s="104" t="s">
        <v>47</v>
      </c>
      <c r="C7" s="104" t="s">
        <v>491</v>
      </c>
      <c r="D7" s="104"/>
    </row>
    <row r="8" spans="1:5" ht="24" x14ac:dyDescent="0.25">
      <c r="A8" s="104" t="s">
        <v>48</v>
      </c>
      <c r="B8" s="104" t="s">
        <v>49</v>
      </c>
      <c r="C8" s="104" t="s">
        <v>491</v>
      </c>
      <c r="D8" s="104"/>
    </row>
    <row r="9" spans="1:5" x14ac:dyDescent="0.25">
      <c r="A9" s="102" t="s">
        <v>18</v>
      </c>
      <c r="B9" s="102" t="s">
        <v>19</v>
      </c>
      <c r="C9" s="102"/>
      <c r="D9" s="103"/>
    </row>
    <row r="10" spans="1:5" ht="84" x14ac:dyDescent="0.25">
      <c r="A10" s="104" t="s">
        <v>20</v>
      </c>
      <c r="B10" s="104" t="s">
        <v>21</v>
      </c>
      <c r="C10" s="104" t="s">
        <v>496</v>
      </c>
      <c r="D10" s="105" t="s">
        <v>497</v>
      </c>
    </row>
    <row r="11" spans="1:5" ht="96" x14ac:dyDescent="0.25">
      <c r="A11" s="104" t="s">
        <v>25</v>
      </c>
      <c r="B11" s="104" t="s">
        <v>26</v>
      </c>
      <c r="C11" s="104" t="s">
        <v>498</v>
      </c>
      <c r="D11" s="105" t="s">
        <v>499</v>
      </c>
    </row>
    <row r="12" spans="1:5" ht="168" x14ac:dyDescent="0.25">
      <c r="A12" s="104" t="s">
        <v>27</v>
      </c>
      <c r="B12" s="104" t="s">
        <v>28</v>
      </c>
      <c r="C12" s="104" t="s">
        <v>500</v>
      </c>
      <c r="D12" s="104" t="s">
        <v>501</v>
      </c>
      <c r="E12" s="106"/>
    </row>
    <row r="13" spans="1:5" ht="192" x14ac:dyDescent="0.25">
      <c r="A13" s="104" t="s">
        <v>29</v>
      </c>
      <c r="B13" s="104" t="s">
        <v>30</v>
      </c>
      <c r="C13" s="104" t="s">
        <v>502</v>
      </c>
      <c r="D13" s="104" t="s">
        <v>503</v>
      </c>
      <c r="E13" s="106"/>
    </row>
    <row r="14" spans="1:5" ht="132" x14ac:dyDescent="0.25">
      <c r="A14" s="104" t="s">
        <v>31</v>
      </c>
      <c r="B14" s="104" t="s">
        <v>32</v>
      </c>
      <c r="C14" s="104" t="s">
        <v>504</v>
      </c>
      <c r="D14" s="105" t="s">
        <v>505</v>
      </c>
    </row>
    <row r="15" spans="1:5" ht="108" x14ac:dyDescent="0.25">
      <c r="A15" s="104" t="s">
        <v>33</v>
      </c>
      <c r="B15" s="105" t="s">
        <v>34</v>
      </c>
      <c r="C15" s="105" t="s">
        <v>506</v>
      </c>
      <c r="D15" s="104" t="s">
        <v>507</v>
      </c>
    </row>
    <row r="16" spans="1:5" ht="24" x14ac:dyDescent="0.25">
      <c r="A16" s="102" t="s">
        <v>52</v>
      </c>
      <c r="B16" s="102" t="s">
        <v>508</v>
      </c>
      <c r="C16" s="103"/>
      <c r="D16" s="103"/>
    </row>
    <row r="17" spans="1:4" ht="48" x14ac:dyDescent="0.25">
      <c r="A17" s="104" t="s">
        <v>55</v>
      </c>
      <c r="B17" s="104" t="s">
        <v>54</v>
      </c>
      <c r="C17" s="104" t="s">
        <v>509</v>
      </c>
      <c r="D17" s="105" t="s">
        <v>510</v>
      </c>
    </row>
    <row r="18" spans="1:4" ht="48" x14ac:dyDescent="0.25">
      <c r="A18" s="104" t="s">
        <v>57</v>
      </c>
      <c r="B18" s="104" t="s">
        <v>56</v>
      </c>
      <c r="C18" s="104" t="s">
        <v>509</v>
      </c>
      <c r="D18" s="105" t="s">
        <v>511</v>
      </c>
    </row>
    <row r="19" spans="1:4" ht="36" x14ac:dyDescent="0.25">
      <c r="A19" s="104" t="s">
        <v>59</v>
      </c>
      <c r="B19" s="104" t="s">
        <v>58</v>
      </c>
      <c r="C19" s="104" t="s">
        <v>509</v>
      </c>
      <c r="D19" s="105" t="s">
        <v>512</v>
      </c>
    </row>
    <row r="20" spans="1:4" ht="36" x14ac:dyDescent="0.25">
      <c r="A20" s="104" t="s">
        <v>61</v>
      </c>
      <c r="B20" s="104" t="s">
        <v>60</v>
      </c>
      <c r="C20" s="104" t="s">
        <v>509</v>
      </c>
      <c r="D20" s="105" t="s">
        <v>513</v>
      </c>
    </row>
    <row r="21" spans="1:4" ht="36" x14ac:dyDescent="0.25">
      <c r="A21" s="104" t="s">
        <v>63</v>
      </c>
      <c r="B21" s="104" t="s">
        <v>62</v>
      </c>
      <c r="C21" s="104" t="s">
        <v>509</v>
      </c>
      <c r="D21" s="105" t="s">
        <v>514</v>
      </c>
    </row>
    <row r="22" spans="1:4" ht="36" x14ac:dyDescent="0.25">
      <c r="A22" s="104" t="s">
        <v>65</v>
      </c>
      <c r="B22" s="104" t="s">
        <v>515</v>
      </c>
      <c r="C22" s="104" t="s">
        <v>509</v>
      </c>
      <c r="D22" s="105" t="s">
        <v>516</v>
      </c>
    </row>
    <row r="23" spans="1:4" ht="48" x14ac:dyDescent="0.25">
      <c r="A23" s="104" t="s">
        <v>67</v>
      </c>
      <c r="B23" s="104" t="s">
        <v>517</v>
      </c>
      <c r="C23" s="104" t="s">
        <v>509</v>
      </c>
      <c r="D23" s="105" t="s">
        <v>518</v>
      </c>
    </row>
    <row r="24" spans="1:4" ht="72" x14ac:dyDescent="0.25">
      <c r="A24" s="104" t="s">
        <v>68</v>
      </c>
      <c r="B24" s="104" t="s">
        <v>69</v>
      </c>
      <c r="C24" s="104" t="s">
        <v>509</v>
      </c>
      <c r="D24" s="105" t="s">
        <v>519</v>
      </c>
    </row>
    <row r="25" spans="1:4" ht="72" x14ac:dyDescent="0.25">
      <c r="A25" s="104" t="s">
        <v>520</v>
      </c>
      <c r="B25" s="104" t="s">
        <v>521</v>
      </c>
      <c r="C25" s="104" t="s">
        <v>509</v>
      </c>
      <c r="D25" s="105" t="s">
        <v>519</v>
      </c>
    </row>
    <row r="26" spans="1:4" ht="84" x14ac:dyDescent="0.25">
      <c r="A26" s="104" t="s">
        <v>79</v>
      </c>
      <c r="B26" s="104" t="s">
        <v>80</v>
      </c>
      <c r="C26" s="104" t="s">
        <v>509</v>
      </c>
      <c r="D26" s="105" t="s">
        <v>522</v>
      </c>
    </row>
    <row r="27" spans="1:4" ht="36" x14ac:dyDescent="0.25">
      <c r="A27" s="104" t="s">
        <v>77</v>
      </c>
      <c r="B27" s="104" t="s">
        <v>78</v>
      </c>
      <c r="C27" s="104" t="s">
        <v>509</v>
      </c>
      <c r="D27" s="105" t="s">
        <v>523</v>
      </c>
    </row>
    <row r="28" spans="1:4" ht="36" x14ac:dyDescent="0.25">
      <c r="A28" s="104" t="s">
        <v>81</v>
      </c>
      <c r="B28" s="104" t="s">
        <v>82</v>
      </c>
      <c r="C28" s="104" t="s">
        <v>509</v>
      </c>
      <c r="D28" s="104"/>
    </row>
    <row r="29" spans="1:4" ht="72" x14ac:dyDescent="0.25">
      <c r="A29" s="104" t="s">
        <v>87</v>
      </c>
      <c r="B29" s="104" t="s">
        <v>88</v>
      </c>
      <c r="C29" s="104" t="s">
        <v>509</v>
      </c>
      <c r="D29" s="105" t="s">
        <v>524</v>
      </c>
    </row>
    <row r="30" spans="1:4" ht="61.5" customHeight="1" x14ac:dyDescent="0.25">
      <c r="A30" s="104" t="s">
        <v>85</v>
      </c>
      <c r="B30" s="104" t="s">
        <v>86</v>
      </c>
      <c r="C30" s="104" t="s">
        <v>509</v>
      </c>
      <c r="D30" s="105" t="s">
        <v>525</v>
      </c>
    </row>
    <row r="31" spans="1:4" ht="36" x14ac:dyDescent="0.25">
      <c r="A31" s="104" t="s">
        <v>89</v>
      </c>
      <c r="B31" s="104" t="s">
        <v>90</v>
      </c>
      <c r="C31" s="104" t="s">
        <v>509</v>
      </c>
      <c r="D31" s="105" t="s">
        <v>526</v>
      </c>
    </row>
    <row r="32" spans="1:4" ht="132" x14ac:dyDescent="0.25">
      <c r="A32" s="104" t="s">
        <v>91</v>
      </c>
      <c r="B32" s="104" t="s">
        <v>92</v>
      </c>
      <c r="C32" s="104" t="s">
        <v>509</v>
      </c>
      <c r="D32" s="105" t="s">
        <v>527</v>
      </c>
    </row>
    <row r="33" spans="1:4" ht="60" x14ac:dyDescent="0.25">
      <c r="A33" s="104" t="s">
        <v>95</v>
      </c>
      <c r="B33" s="104" t="s">
        <v>96</v>
      </c>
      <c r="C33" s="105" t="s">
        <v>528</v>
      </c>
      <c r="D33" s="104"/>
    </row>
    <row r="34" spans="1:4" ht="36" x14ac:dyDescent="0.25">
      <c r="A34" s="104" t="s">
        <v>72</v>
      </c>
      <c r="B34" s="104" t="s">
        <v>73</v>
      </c>
      <c r="C34" s="105" t="s">
        <v>509</v>
      </c>
      <c r="D34" s="104"/>
    </row>
    <row r="35" spans="1:4" ht="24" collapsed="1" x14ac:dyDescent="0.25">
      <c r="A35" s="102" t="s">
        <v>97</v>
      </c>
      <c r="B35" s="102" t="s">
        <v>529</v>
      </c>
      <c r="C35" s="103"/>
      <c r="D35" s="103"/>
    </row>
    <row r="36" spans="1:4" ht="48" x14ac:dyDescent="0.25">
      <c r="A36" s="104" t="s">
        <v>530</v>
      </c>
      <c r="B36" s="104" t="s">
        <v>531</v>
      </c>
      <c r="C36" s="105" t="s">
        <v>532</v>
      </c>
      <c r="D36" s="105" t="s">
        <v>533</v>
      </c>
    </row>
    <row r="37" spans="1:4" ht="48" x14ac:dyDescent="0.25">
      <c r="A37" s="104" t="s">
        <v>534</v>
      </c>
      <c r="B37" s="104" t="s">
        <v>535</v>
      </c>
      <c r="C37" s="105" t="s">
        <v>532</v>
      </c>
      <c r="D37" s="105" t="s">
        <v>533</v>
      </c>
    </row>
    <row r="38" spans="1:4" ht="48" x14ac:dyDescent="0.25">
      <c r="A38" s="104" t="s">
        <v>536</v>
      </c>
      <c r="B38" s="104" t="s">
        <v>537</v>
      </c>
      <c r="C38" s="105" t="s">
        <v>532</v>
      </c>
      <c r="D38" s="105" t="s">
        <v>538</v>
      </c>
    </row>
    <row r="39" spans="1:4" ht="36" collapsed="1" x14ac:dyDescent="0.25">
      <c r="A39" s="102" t="s">
        <v>107</v>
      </c>
      <c r="B39" s="102" t="s">
        <v>539</v>
      </c>
      <c r="C39" s="103" t="s">
        <v>540</v>
      </c>
      <c r="D39" s="103" t="s">
        <v>541</v>
      </c>
    </row>
    <row r="40" spans="1:4" ht="72" x14ac:dyDescent="0.25">
      <c r="A40" s="104" t="s">
        <v>542</v>
      </c>
      <c r="B40" s="104" t="s">
        <v>543</v>
      </c>
      <c r="C40" s="104" t="s">
        <v>544</v>
      </c>
      <c r="D40" s="104" t="s">
        <v>545</v>
      </c>
    </row>
    <row r="41" spans="1:4" ht="60" x14ac:dyDescent="0.25">
      <c r="A41" s="104" t="s">
        <v>546</v>
      </c>
      <c r="B41" s="104" t="s">
        <v>547</v>
      </c>
      <c r="C41" s="104" t="s">
        <v>548</v>
      </c>
      <c r="D41" s="104" t="s">
        <v>549</v>
      </c>
    </row>
    <row r="42" spans="1:4" ht="48" x14ac:dyDescent="0.25">
      <c r="A42" s="104" t="s">
        <v>550</v>
      </c>
      <c r="B42" s="104" t="s">
        <v>551</v>
      </c>
      <c r="C42" s="104" t="s">
        <v>552</v>
      </c>
      <c r="D42" s="104" t="s">
        <v>553</v>
      </c>
    </row>
    <row r="43" spans="1:4" ht="48" x14ac:dyDescent="0.25">
      <c r="A43" s="104" t="s">
        <v>554</v>
      </c>
      <c r="B43" s="104" t="s">
        <v>555</v>
      </c>
      <c r="C43" s="104" t="s">
        <v>556</v>
      </c>
      <c r="D43" s="104" t="s">
        <v>557</v>
      </c>
    </row>
    <row r="44" spans="1:4" ht="24" x14ac:dyDescent="0.25">
      <c r="A44" s="104" t="s">
        <v>558</v>
      </c>
      <c r="B44" s="104" t="s">
        <v>559</v>
      </c>
      <c r="C44" s="104" t="s">
        <v>560</v>
      </c>
      <c r="D44" s="104" t="s">
        <v>561</v>
      </c>
    </row>
    <row r="45" spans="1:4" ht="48" x14ac:dyDescent="0.25">
      <c r="A45" s="104" t="s">
        <v>562</v>
      </c>
      <c r="B45" s="104" t="s">
        <v>563</v>
      </c>
      <c r="C45" s="104" t="s">
        <v>564</v>
      </c>
      <c r="D45" s="104" t="s">
        <v>565</v>
      </c>
    </row>
    <row r="46" spans="1:4" ht="108" x14ac:dyDescent="0.25">
      <c r="A46" s="104" t="s">
        <v>566</v>
      </c>
      <c r="B46" s="104" t="s">
        <v>567</v>
      </c>
      <c r="C46" s="104" t="s">
        <v>568</v>
      </c>
      <c r="D46" s="104" t="s">
        <v>569</v>
      </c>
    </row>
    <row r="47" spans="1:4" ht="120" x14ac:dyDescent="0.25">
      <c r="A47" s="104" t="s">
        <v>570</v>
      </c>
      <c r="B47" s="104" t="s">
        <v>571</v>
      </c>
      <c r="C47" s="104" t="s">
        <v>572</v>
      </c>
      <c r="D47" s="104" t="s">
        <v>573</v>
      </c>
    </row>
    <row r="48" spans="1:4" ht="72" x14ac:dyDescent="0.25">
      <c r="A48" s="104" t="s">
        <v>574</v>
      </c>
      <c r="B48" s="104" t="s">
        <v>575</v>
      </c>
      <c r="C48" s="104" t="s">
        <v>576</v>
      </c>
      <c r="D48" s="104" t="s">
        <v>577</v>
      </c>
    </row>
    <row r="49" spans="1:4" ht="24" x14ac:dyDescent="0.25">
      <c r="A49" s="104" t="s">
        <v>578</v>
      </c>
      <c r="B49" s="104" t="s">
        <v>579</v>
      </c>
      <c r="C49" s="104" t="s">
        <v>580</v>
      </c>
      <c r="D49" s="104" t="s">
        <v>581</v>
      </c>
    </row>
    <row r="50" spans="1:4" ht="48" x14ac:dyDescent="0.25">
      <c r="A50" s="104" t="s">
        <v>109</v>
      </c>
      <c r="B50" s="104" t="s">
        <v>582</v>
      </c>
      <c r="C50" s="105" t="s">
        <v>583</v>
      </c>
      <c r="D50" s="104"/>
    </row>
    <row r="51" spans="1:4" ht="36" x14ac:dyDescent="0.25">
      <c r="A51" s="104" t="s">
        <v>111</v>
      </c>
      <c r="B51" s="104" t="s">
        <v>584</v>
      </c>
      <c r="C51" s="105" t="s">
        <v>583</v>
      </c>
      <c r="D51" s="104"/>
    </row>
    <row r="52" spans="1:4" ht="48" x14ac:dyDescent="0.25">
      <c r="A52" s="104" t="s">
        <v>112</v>
      </c>
      <c r="B52" s="104" t="s">
        <v>585</v>
      </c>
      <c r="C52" s="105" t="s">
        <v>583</v>
      </c>
      <c r="D52" s="104"/>
    </row>
    <row r="53" spans="1:4" ht="36" x14ac:dyDescent="0.25">
      <c r="A53" s="104" t="s">
        <v>113</v>
      </c>
      <c r="B53" s="104" t="s">
        <v>586</v>
      </c>
      <c r="C53" s="105" t="s">
        <v>583</v>
      </c>
      <c r="D53" s="104"/>
    </row>
    <row r="54" spans="1:4" ht="36" x14ac:dyDescent="0.25">
      <c r="A54" s="104" t="s">
        <v>115</v>
      </c>
      <c r="B54" s="104" t="s">
        <v>587</v>
      </c>
      <c r="C54" s="105" t="s">
        <v>583</v>
      </c>
      <c r="D54" s="104"/>
    </row>
    <row r="55" spans="1:4" ht="36" x14ac:dyDescent="0.25">
      <c r="A55" s="104" t="s">
        <v>116</v>
      </c>
      <c r="B55" s="104" t="s">
        <v>588</v>
      </c>
      <c r="C55" s="105" t="s">
        <v>583</v>
      </c>
      <c r="D55" s="104"/>
    </row>
    <row r="56" spans="1:4" ht="72" x14ac:dyDescent="0.25">
      <c r="A56" s="104" t="s">
        <v>118</v>
      </c>
      <c r="B56" s="104" t="s">
        <v>589</v>
      </c>
      <c r="C56" s="105" t="s">
        <v>583</v>
      </c>
      <c r="D56" s="105" t="s">
        <v>590</v>
      </c>
    </row>
    <row r="57" spans="1:4" ht="36" x14ac:dyDescent="0.25">
      <c r="A57" s="104" t="s">
        <v>120</v>
      </c>
      <c r="B57" s="104" t="s">
        <v>591</v>
      </c>
      <c r="C57" s="105" t="s">
        <v>592</v>
      </c>
      <c r="D57" s="105" t="s">
        <v>593</v>
      </c>
    </row>
    <row r="58" spans="1:4" ht="48" x14ac:dyDescent="0.25">
      <c r="A58" s="104" t="s">
        <v>110</v>
      </c>
      <c r="B58" s="104" t="s">
        <v>594</v>
      </c>
      <c r="C58" s="105" t="s">
        <v>592</v>
      </c>
      <c r="D58" s="105" t="s">
        <v>595</v>
      </c>
    </row>
    <row r="59" spans="1:4" ht="36" x14ac:dyDescent="0.25">
      <c r="A59" s="104" t="s">
        <v>123</v>
      </c>
      <c r="B59" s="104" t="s">
        <v>596</v>
      </c>
      <c r="C59" s="105" t="s">
        <v>592</v>
      </c>
      <c r="D59" s="105" t="s">
        <v>597</v>
      </c>
    </row>
    <row r="60" spans="1:4" ht="36" x14ac:dyDescent="0.25">
      <c r="A60" s="104" t="s">
        <v>125</v>
      </c>
      <c r="B60" s="104" t="s">
        <v>598</v>
      </c>
      <c r="C60" s="105" t="s">
        <v>592</v>
      </c>
      <c r="D60" s="105" t="s">
        <v>599</v>
      </c>
    </row>
    <row r="61" spans="1:4" ht="48" x14ac:dyDescent="0.25">
      <c r="A61" s="104" t="s">
        <v>127</v>
      </c>
      <c r="B61" s="104" t="s">
        <v>600</v>
      </c>
      <c r="C61" s="105" t="s">
        <v>592</v>
      </c>
      <c r="D61" s="105" t="s">
        <v>601</v>
      </c>
    </row>
    <row r="62" spans="1:4" ht="36" x14ac:dyDescent="0.25">
      <c r="A62" s="104" t="s">
        <v>128</v>
      </c>
      <c r="B62" s="104" t="s">
        <v>602</v>
      </c>
      <c r="C62" s="105" t="s">
        <v>592</v>
      </c>
      <c r="D62" s="105" t="s">
        <v>593</v>
      </c>
    </row>
    <row r="63" spans="1:4" ht="36" x14ac:dyDescent="0.25">
      <c r="A63" s="104" t="s">
        <v>136</v>
      </c>
      <c r="B63" s="104" t="s">
        <v>603</v>
      </c>
      <c r="C63" s="105" t="s">
        <v>592</v>
      </c>
      <c r="D63" s="105" t="s">
        <v>604</v>
      </c>
    </row>
    <row r="64" spans="1:4" ht="60" x14ac:dyDescent="0.25">
      <c r="A64" s="104" t="s">
        <v>130</v>
      </c>
      <c r="B64" s="104" t="s">
        <v>605</v>
      </c>
      <c r="C64" s="105" t="s">
        <v>592</v>
      </c>
      <c r="D64" s="105" t="s">
        <v>606</v>
      </c>
    </row>
    <row r="65" spans="1:4" ht="48" x14ac:dyDescent="0.25">
      <c r="A65" s="104" t="s">
        <v>131</v>
      </c>
      <c r="B65" s="104" t="s">
        <v>607</v>
      </c>
      <c r="C65" s="105" t="s">
        <v>592</v>
      </c>
      <c r="D65" s="105" t="s">
        <v>608</v>
      </c>
    </row>
    <row r="66" spans="1:4" ht="48" x14ac:dyDescent="0.25">
      <c r="A66" s="104" t="s">
        <v>133</v>
      </c>
      <c r="B66" s="104" t="s">
        <v>609</v>
      </c>
      <c r="C66" s="105" t="s">
        <v>592</v>
      </c>
      <c r="D66" s="105" t="s">
        <v>608</v>
      </c>
    </row>
    <row r="67" spans="1:4" ht="36" x14ac:dyDescent="0.25">
      <c r="A67" s="104" t="s">
        <v>134</v>
      </c>
      <c r="B67" s="104" t="s">
        <v>610</v>
      </c>
      <c r="C67" s="105" t="s">
        <v>592</v>
      </c>
      <c r="D67" s="105" t="s">
        <v>604</v>
      </c>
    </row>
    <row r="68" spans="1:4" ht="36" x14ac:dyDescent="0.25">
      <c r="A68" s="104" t="s">
        <v>135</v>
      </c>
      <c r="B68" s="104" t="s">
        <v>611</v>
      </c>
      <c r="C68" s="105" t="s">
        <v>592</v>
      </c>
      <c r="D68" s="105" t="s">
        <v>612</v>
      </c>
    </row>
    <row r="69" spans="1:4" ht="84" x14ac:dyDescent="0.25">
      <c r="A69" s="104" t="s">
        <v>137</v>
      </c>
      <c r="B69" s="104" t="s">
        <v>613</v>
      </c>
      <c r="C69" s="105" t="s">
        <v>592</v>
      </c>
      <c r="D69" s="105" t="s">
        <v>614</v>
      </c>
    </row>
    <row r="70" spans="1:4" ht="24" x14ac:dyDescent="0.25">
      <c r="A70" s="104" t="s">
        <v>615</v>
      </c>
      <c r="B70" s="104" t="s">
        <v>616</v>
      </c>
      <c r="C70" s="105" t="s">
        <v>617</v>
      </c>
      <c r="D70" s="105" t="s">
        <v>618</v>
      </c>
    </row>
    <row r="71" spans="1:4" collapsed="1" x14ac:dyDescent="0.25">
      <c r="A71" s="102" t="s">
        <v>148</v>
      </c>
      <c r="B71" s="102" t="s">
        <v>149</v>
      </c>
      <c r="C71" s="103"/>
      <c r="D71" s="103"/>
    </row>
    <row r="72" spans="1:4" ht="24" x14ac:dyDescent="0.25">
      <c r="A72" s="104" t="s">
        <v>150</v>
      </c>
      <c r="B72" s="104" t="s">
        <v>619</v>
      </c>
      <c r="C72" s="104" t="s">
        <v>620</v>
      </c>
      <c r="D72" s="104"/>
    </row>
    <row r="73" spans="1:4" ht="48" collapsed="1" x14ac:dyDescent="0.25">
      <c r="A73" s="102" t="s">
        <v>152</v>
      </c>
      <c r="B73" s="102" t="s">
        <v>153</v>
      </c>
      <c r="C73" s="103"/>
      <c r="D73" s="103" t="s">
        <v>621</v>
      </c>
    </row>
    <row r="74" spans="1:4" ht="24" x14ac:dyDescent="0.25">
      <c r="A74" s="104" t="s">
        <v>154</v>
      </c>
      <c r="B74" s="104" t="s">
        <v>155</v>
      </c>
      <c r="C74" s="104" t="s">
        <v>622</v>
      </c>
      <c r="D74" s="104" t="s">
        <v>623</v>
      </c>
    </row>
    <row r="75" spans="1:4" ht="48" collapsed="1" x14ac:dyDescent="0.25">
      <c r="A75" s="102" t="s">
        <v>156</v>
      </c>
      <c r="B75" s="102" t="s">
        <v>624</v>
      </c>
      <c r="C75" s="102"/>
      <c r="D75" s="103" t="s">
        <v>625</v>
      </c>
    </row>
    <row r="76" spans="1:4" x14ac:dyDescent="0.25">
      <c r="A76" s="105" t="s">
        <v>158</v>
      </c>
      <c r="B76" s="104" t="s">
        <v>159</v>
      </c>
      <c r="C76" s="104" t="s">
        <v>626</v>
      </c>
      <c r="D76" s="104" t="s">
        <v>627</v>
      </c>
    </row>
    <row r="77" spans="1:4" collapsed="1" x14ac:dyDescent="0.25">
      <c r="A77" s="102" t="s">
        <v>160</v>
      </c>
      <c r="B77" s="102" t="s">
        <v>628</v>
      </c>
      <c r="C77" s="102"/>
      <c r="D77" s="102"/>
    </row>
    <row r="78" spans="1:4" ht="36" x14ac:dyDescent="0.25">
      <c r="A78" s="104" t="s">
        <v>162</v>
      </c>
      <c r="B78" s="104" t="s">
        <v>629</v>
      </c>
      <c r="C78" s="105" t="s">
        <v>630</v>
      </c>
      <c r="D78" s="104" t="s">
        <v>631</v>
      </c>
    </row>
    <row r="79" spans="1:4" ht="36" x14ac:dyDescent="0.25">
      <c r="A79" s="104" t="s">
        <v>632</v>
      </c>
      <c r="B79" s="104" t="s">
        <v>633</v>
      </c>
      <c r="C79" s="105" t="s">
        <v>630</v>
      </c>
      <c r="D79" s="104" t="s">
        <v>634</v>
      </c>
    </row>
    <row r="80" spans="1:4" ht="36" x14ac:dyDescent="0.25">
      <c r="A80" s="104" t="s">
        <v>635</v>
      </c>
      <c r="B80" s="104" t="s">
        <v>636</v>
      </c>
      <c r="C80" s="105" t="s">
        <v>630</v>
      </c>
      <c r="D80" s="104" t="s">
        <v>637</v>
      </c>
    </row>
    <row r="81" spans="1:5" ht="36" x14ac:dyDescent="0.25">
      <c r="A81" s="104" t="s">
        <v>164</v>
      </c>
      <c r="B81" s="104" t="s">
        <v>638</v>
      </c>
      <c r="C81" s="105" t="s">
        <v>630</v>
      </c>
      <c r="D81" s="104" t="s">
        <v>639</v>
      </c>
      <c r="E81" s="107"/>
    </row>
    <row r="82" spans="1:5" ht="36" x14ac:dyDescent="0.25">
      <c r="A82" s="104" t="s">
        <v>166</v>
      </c>
      <c r="B82" s="104" t="s">
        <v>640</v>
      </c>
      <c r="C82" s="105" t="s">
        <v>630</v>
      </c>
      <c r="D82" s="104"/>
      <c r="E82" s="107"/>
    </row>
    <row r="83" spans="1:5" ht="36" x14ac:dyDescent="0.25">
      <c r="A83" s="104" t="s">
        <v>168</v>
      </c>
      <c r="B83" s="104" t="s">
        <v>641</v>
      </c>
      <c r="C83" s="105" t="s">
        <v>630</v>
      </c>
      <c r="D83" s="104" t="s">
        <v>637</v>
      </c>
    </row>
    <row r="84" spans="1:5" ht="36" x14ac:dyDescent="0.25">
      <c r="A84" s="104" t="s">
        <v>169</v>
      </c>
      <c r="B84" s="104" t="s">
        <v>642</v>
      </c>
      <c r="C84" s="105" t="s">
        <v>630</v>
      </c>
      <c r="D84" s="104" t="s">
        <v>643</v>
      </c>
    </row>
    <row r="85" spans="1:5" ht="48" x14ac:dyDescent="0.25">
      <c r="A85" s="104" t="s">
        <v>171</v>
      </c>
      <c r="B85" s="104" t="s">
        <v>644</v>
      </c>
      <c r="C85" s="105" t="s">
        <v>630</v>
      </c>
      <c r="D85" s="104" t="s">
        <v>645</v>
      </c>
    </row>
    <row r="86" spans="1:5" ht="36" x14ac:dyDescent="0.25">
      <c r="A86" s="104" t="s">
        <v>173</v>
      </c>
      <c r="B86" s="104" t="s">
        <v>646</v>
      </c>
      <c r="C86" s="105" t="s">
        <v>630</v>
      </c>
      <c r="D86" s="104" t="s">
        <v>631</v>
      </c>
    </row>
    <row r="87" spans="1:5" ht="36" x14ac:dyDescent="0.25">
      <c r="A87" s="104" t="s">
        <v>175</v>
      </c>
      <c r="B87" s="104" t="s">
        <v>647</v>
      </c>
      <c r="C87" s="105" t="s">
        <v>630</v>
      </c>
      <c r="D87" s="104" t="s">
        <v>648</v>
      </c>
    </row>
    <row r="88" spans="1:5" ht="48" x14ac:dyDescent="0.25">
      <c r="A88" s="104" t="s">
        <v>649</v>
      </c>
      <c r="B88" s="104" t="s">
        <v>650</v>
      </c>
      <c r="C88" s="105" t="s">
        <v>630</v>
      </c>
      <c r="D88" s="104" t="s">
        <v>648</v>
      </c>
    </row>
    <row r="89" spans="1:5" ht="36" x14ac:dyDescent="0.25">
      <c r="A89" s="104" t="s">
        <v>177</v>
      </c>
      <c r="B89" s="104" t="s">
        <v>651</v>
      </c>
      <c r="C89" s="105" t="s">
        <v>630</v>
      </c>
      <c r="D89" s="104" t="s">
        <v>631</v>
      </c>
    </row>
    <row r="90" spans="1:5" ht="36" x14ac:dyDescent="0.25">
      <c r="A90" s="104" t="s">
        <v>179</v>
      </c>
      <c r="B90" s="104" t="s">
        <v>652</v>
      </c>
      <c r="C90" s="105" t="s">
        <v>630</v>
      </c>
      <c r="D90" s="104" t="s">
        <v>653</v>
      </c>
    </row>
    <row r="91" spans="1:5" ht="36" x14ac:dyDescent="0.25">
      <c r="A91" s="104" t="s">
        <v>181</v>
      </c>
      <c r="B91" s="104" t="s">
        <v>654</v>
      </c>
      <c r="C91" s="105" t="s">
        <v>630</v>
      </c>
      <c r="D91" s="104" t="s">
        <v>655</v>
      </c>
    </row>
    <row r="92" spans="1:5" ht="36" x14ac:dyDescent="0.25">
      <c r="A92" s="104" t="s">
        <v>183</v>
      </c>
      <c r="B92" s="104" t="s">
        <v>656</v>
      </c>
      <c r="C92" s="105" t="s">
        <v>630</v>
      </c>
      <c r="D92" s="104" t="s">
        <v>637</v>
      </c>
    </row>
    <row r="93" spans="1:5" ht="36" x14ac:dyDescent="0.25">
      <c r="A93" s="104" t="s">
        <v>185</v>
      </c>
      <c r="B93" s="104" t="s">
        <v>657</v>
      </c>
      <c r="C93" s="105" t="s">
        <v>630</v>
      </c>
      <c r="D93" s="104" t="s">
        <v>631</v>
      </c>
    </row>
    <row r="94" spans="1:5" ht="36" x14ac:dyDescent="0.25">
      <c r="A94" s="104" t="s">
        <v>187</v>
      </c>
      <c r="B94" s="104" t="s">
        <v>658</v>
      </c>
      <c r="C94" s="105" t="s">
        <v>630</v>
      </c>
      <c r="D94" s="104" t="s">
        <v>637</v>
      </c>
    </row>
    <row r="95" spans="1:5" ht="36" x14ac:dyDescent="0.25">
      <c r="A95" s="104" t="s">
        <v>189</v>
      </c>
      <c r="B95" s="104" t="s">
        <v>659</v>
      </c>
      <c r="C95" s="105" t="s">
        <v>630</v>
      </c>
      <c r="D95" s="104" t="s">
        <v>660</v>
      </c>
    </row>
    <row r="96" spans="1:5" ht="36" x14ac:dyDescent="0.25">
      <c r="A96" s="104" t="s">
        <v>463</v>
      </c>
      <c r="B96" s="104" t="s">
        <v>464</v>
      </c>
      <c r="C96" s="105" t="s">
        <v>630</v>
      </c>
      <c r="D96" s="104" t="s">
        <v>660</v>
      </c>
    </row>
    <row r="97" spans="1:4" ht="36" x14ac:dyDescent="0.25">
      <c r="A97" s="104" t="s">
        <v>193</v>
      </c>
      <c r="B97" s="104" t="s">
        <v>661</v>
      </c>
      <c r="C97" s="105" t="s">
        <v>630</v>
      </c>
      <c r="D97" s="104" t="s">
        <v>634</v>
      </c>
    </row>
    <row r="98" spans="1:4" ht="36" x14ac:dyDescent="0.25">
      <c r="A98" s="104" t="s">
        <v>198</v>
      </c>
      <c r="B98" s="104" t="s">
        <v>662</v>
      </c>
      <c r="C98" s="105" t="s">
        <v>630</v>
      </c>
      <c r="D98" s="104" t="s">
        <v>663</v>
      </c>
    </row>
    <row r="99" spans="1:4" ht="36" x14ac:dyDescent="0.25">
      <c r="A99" s="104" t="s">
        <v>200</v>
      </c>
      <c r="B99" s="104" t="s">
        <v>664</v>
      </c>
      <c r="C99" s="105" t="s">
        <v>630</v>
      </c>
      <c r="D99" s="104" t="s">
        <v>665</v>
      </c>
    </row>
    <row r="100" spans="1:4" ht="36" x14ac:dyDescent="0.25">
      <c r="A100" s="104" t="s">
        <v>202</v>
      </c>
      <c r="B100" s="104" t="s">
        <v>666</v>
      </c>
      <c r="C100" s="105" t="s">
        <v>630</v>
      </c>
      <c r="D100" s="104" t="s">
        <v>667</v>
      </c>
    </row>
    <row r="101" spans="1:4" ht="36" x14ac:dyDescent="0.25">
      <c r="A101" s="104" t="s">
        <v>204</v>
      </c>
      <c r="B101" s="104" t="s">
        <v>668</v>
      </c>
      <c r="C101" s="105" t="s">
        <v>630</v>
      </c>
      <c r="D101" s="104" t="s">
        <v>663</v>
      </c>
    </row>
    <row r="102" spans="1:4" ht="36" x14ac:dyDescent="0.25">
      <c r="A102" s="104" t="s">
        <v>210</v>
      </c>
      <c r="B102" s="104" t="s">
        <v>669</v>
      </c>
      <c r="C102" s="105" t="s">
        <v>630</v>
      </c>
      <c r="D102" s="104"/>
    </row>
    <row r="103" spans="1:4" ht="36" x14ac:dyDescent="0.25">
      <c r="A103" s="104" t="s">
        <v>212</v>
      </c>
      <c r="B103" s="104" t="s">
        <v>668</v>
      </c>
      <c r="C103" s="105" t="s">
        <v>630</v>
      </c>
      <c r="D103" s="104" t="s">
        <v>663</v>
      </c>
    </row>
    <row r="104" spans="1:4" ht="36" x14ac:dyDescent="0.25">
      <c r="A104" s="104" t="s">
        <v>214</v>
      </c>
      <c r="B104" s="104" t="s">
        <v>670</v>
      </c>
      <c r="C104" s="105" t="s">
        <v>630</v>
      </c>
      <c r="D104" s="104" t="s">
        <v>637</v>
      </c>
    </row>
    <row r="105" spans="1:4" ht="36" x14ac:dyDescent="0.25">
      <c r="A105" s="104" t="s">
        <v>216</v>
      </c>
      <c r="B105" s="104" t="s">
        <v>671</v>
      </c>
      <c r="C105" s="105" t="s">
        <v>630</v>
      </c>
      <c r="D105" s="104" t="s">
        <v>653</v>
      </c>
    </row>
    <row r="106" spans="1:4" ht="36" x14ac:dyDescent="0.25">
      <c r="A106" s="104" t="s">
        <v>218</v>
      </c>
      <c r="B106" s="104" t="s">
        <v>672</v>
      </c>
      <c r="C106" s="105" t="s">
        <v>630</v>
      </c>
      <c r="D106" s="104" t="s">
        <v>648</v>
      </c>
    </row>
    <row r="107" spans="1:4" ht="36" x14ac:dyDescent="0.25">
      <c r="A107" s="104" t="s">
        <v>220</v>
      </c>
      <c r="B107" s="104" t="s">
        <v>673</v>
      </c>
      <c r="C107" s="105" t="s">
        <v>630</v>
      </c>
      <c r="D107" s="104" t="s">
        <v>674</v>
      </c>
    </row>
    <row r="108" spans="1:4" ht="48" x14ac:dyDescent="0.25">
      <c r="A108" s="104" t="s">
        <v>222</v>
      </c>
      <c r="B108" s="104" t="s">
        <v>675</v>
      </c>
      <c r="C108" s="105" t="s">
        <v>630</v>
      </c>
      <c r="D108" s="104" t="s">
        <v>676</v>
      </c>
    </row>
    <row r="109" spans="1:4" ht="48" x14ac:dyDescent="0.25">
      <c r="A109" s="104" t="s">
        <v>224</v>
      </c>
      <c r="B109" s="104" t="s">
        <v>677</v>
      </c>
      <c r="C109" s="105" t="s">
        <v>630</v>
      </c>
      <c r="D109" s="104" t="s">
        <v>678</v>
      </c>
    </row>
    <row r="110" spans="1:4" ht="36" x14ac:dyDescent="0.25">
      <c r="A110" s="104" t="s">
        <v>226</v>
      </c>
      <c r="B110" s="104" t="s">
        <v>679</v>
      </c>
      <c r="C110" s="105" t="s">
        <v>630</v>
      </c>
      <c r="D110" s="104" t="s">
        <v>680</v>
      </c>
    </row>
    <row r="111" spans="1:4" ht="36" x14ac:dyDescent="0.25">
      <c r="A111" s="104" t="s">
        <v>681</v>
      </c>
      <c r="B111" s="104" t="s">
        <v>682</v>
      </c>
      <c r="C111" s="105" t="s">
        <v>617</v>
      </c>
      <c r="D111" s="105" t="s">
        <v>683</v>
      </c>
    </row>
    <row r="112" spans="1:4" ht="24" collapsed="1" x14ac:dyDescent="0.25">
      <c r="A112" s="102" t="s">
        <v>240</v>
      </c>
      <c r="B112" s="102" t="s">
        <v>684</v>
      </c>
      <c r="C112" s="102"/>
      <c r="D112" s="102"/>
    </row>
    <row r="113" spans="1:4" x14ac:dyDescent="0.25">
      <c r="A113" s="104" t="s">
        <v>242</v>
      </c>
      <c r="B113" s="104" t="s">
        <v>243</v>
      </c>
      <c r="C113" s="105" t="s">
        <v>685</v>
      </c>
      <c r="D113" s="104"/>
    </row>
    <row r="114" spans="1:4" x14ac:dyDescent="0.25">
      <c r="A114" s="104" t="s">
        <v>246</v>
      </c>
      <c r="B114" s="104" t="s">
        <v>247</v>
      </c>
      <c r="C114" s="105" t="s">
        <v>685</v>
      </c>
      <c r="D114" s="104"/>
    </row>
    <row r="115" spans="1:4" x14ac:dyDescent="0.25">
      <c r="A115" s="104" t="s">
        <v>244</v>
      </c>
      <c r="B115" s="104" t="s">
        <v>245</v>
      </c>
      <c r="C115" s="105" t="s">
        <v>685</v>
      </c>
      <c r="D115" s="104"/>
    </row>
    <row r="116" spans="1:4" x14ac:dyDescent="0.25">
      <c r="A116" s="104" t="s">
        <v>248</v>
      </c>
      <c r="B116" s="104" t="s">
        <v>686</v>
      </c>
      <c r="C116" s="105" t="s">
        <v>685</v>
      </c>
      <c r="D116" s="104"/>
    </row>
    <row r="117" spans="1:4" collapsed="1" x14ac:dyDescent="0.25">
      <c r="A117" s="102" t="s">
        <v>253</v>
      </c>
      <c r="B117" s="102" t="s">
        <v>785</v>
      </c>
      <c r="C117" s="102"/>
      <c r="D117" s="102"/>
    </row>
    <row r="118" spans="1:4" ht="48" x14ac:dyDescent="0.25">
      <c r="A118" s="104" t="s">
        <v>255</v>
      </c>
      <c r="B118" s="104" t="s">
        <v>688</v>
      </c>
      <c r="C118" s="104" t="s">
        <v>689</v>
      </c>
      <c r="D118" s="104" t="s">
        <v>690</v>
      </c>
    </row>
    <row r="119" spans="1:4" ht="72" x14ac:dyDescent="0.25">
      <c r="A119" s="104" t="s">
        <v>256</v>
      </c>
      <c r="B119" s="104" t="s">
        <v>691</v>
      </c>
      <c r="C119" s="104" t="s">
        <v>692</v>
      </c>
      <c r="D119" s="104" t="s">
        <v>693</v>
      </c>
    </row>
    <row r="120" spans="1:4" ht="72" x14ac:dyDescent="0.25">
      <c r="A120" s="104" t="s">
        <v>257</v>
      </c>
      <c r="B120" s="104" t="s">
        <v>694</v>
      </c>
      <c r="C120" s="104" t="s">
        <v>695</v>
      </c>
      <c r="D120" s="104" t="s">
        <v>696</v>
      </c>
    </row>
    <row r="121" spans="1:4" collapsed="1" x14ac:dyDescent="0.25">
      <c r="A121" s="102" t="s">
        <v>266</v>
      </c>
      <c r="B121" s="102" t="s">
        <v>784</v>
      </c>
      <c r="C121" s="102"/>
      <c r="D121" s="102"/>
    </row>
    <row r="122" spans="1:4" ht="48" x14ac:dyDescent="0.25">
      <c r="A122" s="104" t="s">
        <v>268</v>
      </c>
      <c r="B122" s="104" t="s">
        <v>269</v>
      </c>
      <c r="C122" s="104" t="s">
        <v>697</v>
      </c>
      <c r="D122" s="104" t="s">
        <v>698</v>
      </c>
    </row>
    <row r="123" spans="1:4" ht="60" x14ac:dyDescent="0.25">
      <c r="A123" s="104" t="s">
        <v>270</v>
      </c>
      <c r="B123" s="104" t="s">
        <v>271</v>
      </c>
      <c r="C123" s="104" t="s">
        <v>697</v>
      </c>
      <c r="D123" s="104" t="s">
        <v>699</v>
      </c>
    </row>
    <row r="124" spans="1:4" ht="60" x14ac:dyDescent="0.25">
      <c r="A124" s="104" t="s">
        <v>272</v>
      </c>
      <c r="B124" s="104" t="s">
        <v>273</v>
      </c>
      <c r="C124" s="104" t="s">
        <v>697</v>
      </c>
      <c r="D124" s="104" t="s">
        <v>700</v>
      </c>
    </row>
    <row r="125" spans="1:4" collapsed="1" x14ac:dyDescent="0.25">
      <c r="A125" s="102" t="s">
        <v>283</v>
      </c>
      <c r="B125" s="102" t="s">
        <v>5</v>
      </c>
      <c r="C125" s="102"/>
      <c r="D125" s="102"/>
    </row>
    <row r="126" spans="1:4" ht="60" x14ac:dyDescent="0.25">
      <c r="A126" s="104" t="s">
        <v>285</v>
      </c>
      <c r="B126" s="104" t="s">
        <v>284</v>
      </c>
      <c r="C126" s="104" t="s">
        <v>701</v>
      </c>
      <c r="D126" s="104" t="s">
        <v>702</v>
      </c>
    </row>
    <row r="127" spans="1:4" ht="60" x14ac:dyDescent="0.25">
      <c r="A127" s="104" t="s">
        <v>287</v>
      </c>
      <c r="B127" s="104" t="s">
        <v>286</v>
      </c>
      <c r="C127" s="104" t="s">
        <v>701</v>
      </c>
      <c r="D127" s="104" t="s">
        <v>703</v>
      </c>
    </row>
    <row r="128" spans="1:4" ht="60" x14ac:dyDescent="0.25">
      <c r="A128" s="104" t="s">
        <v>289</v>
      </c>
      <c r="B128" s="104" t="s">
        <v>704</v>
      </c>
      <c r="C128" s="104" t="s">
        <v>701</v>
      </c>
      <c r="D128" s="104" t="s">
        <v>705</v>
      </c>
    </row>
    <row r="129" spans="1:4" ht="60" x14ac:dyDescent="0.25">
      <c r="A129" s="104" t="s">
        <v>291</v>
      </c>
      <c r="B129" s="104" t="s">
        <v>290</v>
      </c>
      <c r="C129" s="104" t="s">
        <v>701</v>
      </c>
      <c r="D129" s="104" t="s">
        <v>706</v>
      </c>
    </row>
    <row r="130" spans="1:4" ht="60" x14ac:dyDescent="0.25">
      <c r="A130" s="104" t="s">
        <v>293</v>
      </c>
      <c r="B130" s="104" t="s">
        <v>707</v>
      </c>
      <c r="C130" s="104" t="s">
        <v>701</v>
      </c>
      <c r="D130" s="104" t="s">
        <v>708</v>
      </c>
    </row>
    <row r="131" spans="1:4" ht="60" x14ac:dyDescent="0.25">
      <c r="A131" s="104" t="s">
        <v>291</v>
      </c>
      <c r="B131" s="104" t="s">
        <v>709</v>
      </c>
      <c r="C131" s="104" t="s">
        <v>701</v>
      </c>
      <c r="D131" s="104" t="s">
        <v>710</v>
      </c>
    </row>
    <row r="132" spans="1:4" ht="60" x14ac:dyDescent="0.25">
      <c r="A132" s="104" t="s">
        <v>293</v>
      </c>
      <c r="B132" s="104" t="s">
        <v>711</v>
      </c>
      <c r="C132" s="104" t="s">
        <v>701</v>
      </c>
      <c r="D132" s="104" t="s">
        <v>712</v>
      </c>
    </row>
    <row r="133" spans="1:4" collapsed="1" x14ac:dyDescent="0.25">
      <c r="A133" s="102" t="s">
        <v>294</v>
      </c>
      <c r="B133" s="102" t="s">
        <v>295</v>
      </c>
      <c r="C133" s="102"/>
      <c r="D133" s="102"/>
    </row>
    <row r="134" spans="1:4" ht="24" x14ac:dyDescent="0.25">
      <c r="A134" s="104" t="s">
        <v>300</v>
      </c>
      <c r="B134" s="105" t="s">
        <v>301</v>
      </c>
      <c r="C134" s="105" t="s">
        <v>713</v>
      </c>
      <c r="D134" s="105"/>
    </row>
    <row r="135" spans="1:4" ht="48" x14ac:dyDescent="0.25">
      <c r="A135" s="104" t="s">
        <v>487</v>
      </c>
      <c r="B135" s="105" t="s">
        <v>488</v>
      </c>
      <c r="C135" s="105" t="s">
        <v>714</v>
      </c>
      <c r="D135" s="105" t="s">
        <v>715</v>
      </c>
    </row>
    <row r="136" spans="1:4" collapsed="1" x14ac:dyDescent="0.25">
      <c r="A136" s="102" t="s">
        <v>716</v>
      </c>
      <c r="B136" s="102" t="s">
        <v>717</v>
      </c>
      <c r="C136" s="102"/>
      <c r="D136" s="102"/>
    </row>
    <row r="137" spans="1:4" ht="60" x14ac:dyDescent="0.25">
      <c r="A137" s="108" t="s">
        <v>718</v>
      </c>
      <c r="B137" s="108" t="s">
        <v>719</v>
      </c>
      <c r="C137" s="105" t="s">
        <v>720</v>
      </c>
      <c r="D137" s="105" t="s">
        <v>721</v>
      </c>
    </row>
    <row r="138" spans="1:4" collapsed="1" x14ac:dyDescent="0.25">
      <c r="A138" s="102" t="s">
        <v>722</v>
      </c>
      <c r="B138" s="102" t="s">
        <v>723</v>
      </c>
      <c r="C138" s="102"/>
      <c r="D138" s="102"/>
    </row>
    <row r="140" spans="1:4" collapsed="1" x14ac:dyDescent="0.25">
      <c r="A140" s="102" t="s">
        <v>724</v>
      </c>
      <c r="B140" s="102" t="s">
        <v>725</v>
      </c>
      <c r="C140" s="102"/>
      <c r="D140" s="102"/>
    </row>
  </sheetData>
  <sheetProtection algorithmName="SHA-512" hashValue="U1QiLsB4nuR5+kBQGsGGHl9DZfuakcKNXGDWH1hGo5TCIQW7lEgwhol0nSLpbscwcCA4qkdgnpRyp8fU8ylzVg==" saltValue="xk2KYiMQDgIgl5b749OvAw==" spinCount="100000" sheet="1" objects="1" scenarios="1"/>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59CB9-D095-4C44-AAA1-06E92FBE2785}">
  <sheetPr>
    <pageSetUpPr fitToPage="1"/>
  </sheetPr>
  <dimension ref="B1:N24"/>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C2" s="2"/>
      <c r="D2" s="2" t="s">
        <v>756</v>
      </c>
      <c r="E2" s="3"/>
      <c r="F2" s="3"/>
      <c r="G2" s="3"/>
      <c r="H2" s="3"/>
      <c r="I2" s="4"/>
    </row>
    <row r="3" spans="2:11" ht="15.75" x14ac:dyDescent="0.25">
      <c r="D3" s="185"/>
      <c r="E3" s="185"/>
      <c r="F3" s="185"/>
      <c r="G3" s="185"/>
      <c r="H3" s="185"/>
      <c r="I3" s="185"/>
      <c r="J3" s="185"/>
    </row>
    <row r="4" spans="2:11" ht="16.149999999999999" customHeight="1" x14ac:dyDescent="0.35">
      <c r="B4" s="5"/>
      <c r="C4" s="5"/>
      <c r="D4" s="186" t="s">
        <v>410</v>
      </c>
      <c r="E4" s="186"/>
      <c r="F4" s="186"/>
      <c r="G4" s="141" t="s">
        <v>740</v>
      </c>
      <c r="H4" s="116"/>
      <c r="I4" s="116"/>
      <c r="J4" s="116"/>
    </row>
    <row r="5" spans="2:11" ht="15.6" hidden="1" customHeight="1" x14ac:dyDescent="0.35">
      <c r="B5" s="6"/>
      <c r="C5" s="114" t="s">
        <v>739</v>
      </c>
      <c r="D5" s="214">
        <f>+J21</f>
        <v>0</v>
      </c>
      <c r="E5" s="214"/>
      <c r="F5" s="136"/>
      <c r="G5" s="150"/>
      <c r="H5" s="149"/>
      <c r="I5" s="149"/>
      <c r="J5" s="143"/>
    </row>
    <row r="6" spans="2:11" ht="12.95" customHeight="1" x14ac:dyDescent="0.25">
      <c r="I6" s="7"/>
      <c r="J6" s="8"/>
    </row>
    <row r="7" spans="2:11" s="9" customFormat="1" ht="41.45" customHeight="1" x14ac:dyDescent="0.2">
      <c r="B7" s="112" t="s">
        <v>1</v>
      </c>
      <c r="C7" s="193" t="s">
        <v>2</v>
      </c>
      <c r="D7" s="193"/>
      <c r="E7" s="193"/>
      <c r="F7" s="193"/>
      <c r="G7" s="144" t="s">
        <v>774</v>
      </c>
      <c r="H7" s="144" t="s">
        <v>738</v>
      </c>
      <c r="I7" s="113" t="s">
        <v>3</v>
      </c>
      <c r="J7" s="112" t="s">
        <v>751</v>
      </c>
    </row>
    <row r="8" spans="2:11" x14ac:dyDescent="0.25">
      <c r="B8" s="178" t="s">
        <v>8</v>
      </c>
      <c r="C8" s="179"/>
      <c r="D8" s="179"/>
      <c r="E8" s="179"/>
      <c r="F8" s="180"/>
      <c r="G8" s="140"/>
      <c r="H8" s="11"/>
      <c r="I8" s="12"/>
      <c r="J8" s="12"/>
      <c r="K8" s="11"/>
    </row>
    <row r="9" spans="2:11" x14ac:dyDescent="0.25">
      <c r="B9" s="10"/>
      <c r="C9" s="181"/>
      <c r="D9" s="181"/>
      <c r="E9" s="181"/>
      <c r="F9" s="181"/>
      <c r="G9" s="140"/>
      <c r="H9" s="11"/>
      <c r="I9" s="12"/>
      <c r="J9" s="12"/>
      <c r="K9" s="11" t="s">
        <v>736</v>
      </c>
    </row>
    <row r="10" spans="2:11" x14ac:dyDescent="0.25">
      <c r="B10" s="178" t="s">
        <v>5</v>
      </c>
      <c r="C10" s="179"/>
      <c r="D10" s="179"/>
      <c r="E10" s="179"/>
      <c r="F10" s="180"/>
      <c r="G10" s="140"/>
      <c r="H10" s="11"/>
      <c r="I10" s="12"/>
      <c r="J10" s="12"/>
      <c r="K10" s="11"/>
    </row>
    <row r="11" spans="2:11" x14ac:dyDescent="0.25">
      <c r="B11" s="10"/>
      <c r="C11" s="181"/>
      <c r="D11" s="181"/>
      <c r="E11" s="181"/>
      <c r="F11" s="181"/>
      <c r="G11" s="140"/>
      <c r="H11" s="11"/>
      <c r="I11" s="12"/>
      <c r="J11" s="12"/>
      <c r="K11" s="11" t="s">
        <v>734</v>
      </c>
    </row>
    <row r="12" spans="2:11" x14ac:dyDescent="0.25">
      <c r="B12" s="178" t="s">
        <v>9</v>
      </c>
      <c r="C12" s="179"/>
      <c r="D12" s="179"/>
      <c r="E12" s="179"/>
      <c r="F12" s="180"/>
      <c r="G12" s="140"/>
      <c r="H12" s="11"/>
      <c r="I12" s="12"/>
      <c r="J12" s="12"/>
      <c r="K12" s="11"/>
    </row>
    <row r="13" spans="2:11" x14ac:dyDescent="0.25">
      <c r="B13" s="10"/>
      <c r="C13" s="181"/>
      <c r="D13" s="181"/>
      <c r="E13" s="181"/>
      <c r="F13" s="181"/>
      <c r="G13" s="140"/>
      <c r="H13" s="11"/>
      <c r="I13" s="12"/>
      <c r="J13" s="12"/>
      <c r="K13" s="11" t="s">
        <v>733</v>
      </c>
    </row>
    <row r="14" spans="2:11" x14ac:dyDescent="0.25">
      <c r="B14" s="178" t="s">
        <v>748</v>
      </c>
      <c r="C14" s="179"/>
      <c r="D14" s="179"/>
      <c r="E14" s="179"/>
      <c r="F14" s="180"/>
      <c r="G14" s="140"/>
      <c r="H14" s="11"/>
      <c r="I14" s="12"/>
      <c r="J14" s="12"/>
    </row>
    <row r="15" spans="2:11" x14ac:dyDescent="0.25">
      <c r="B15" s="10"/>
      <c r="C15" s="181"/>
      <c r="D15" s="181"/>
      <c r="E15" s="181"/>
      <c r="F15" s="181"/>
      <c r="G15" s="140"/>
      <c r="H15" s="11"/>
      <c r="I15" s="12"/>
      <c r="J15" s="12"/>
    </row>
    <row r="16" spans="2:11" hidden="1" x14ac:dyDescent="0.25">
      <c r="B16" s="10" t="s">
        <v>4</v>
      </c>
      <c r="C16" s="182"/>
      <c r="D16" s="183"/>
      <c r="E16" s="183"/>
      <c r="F16" s="184"/>
      <c r="G16" s="140"/>
      <c r="H16" s="11"/>
      <c r="I16" s="12"/>
      <c r="J16" s="12"/>
    </row>
    <row r="17" spans="2:14" hidden="1" x14ac:dyDescent="0.25">
      <c r="B17" s="10" t="s">
        <v>4</v>
      </c>
      <c r="C17" s="182"/>
      <c r="D17" s="183"/>
      <c r="E17" s="183"/>
      <c r="F17" s="184"/>
      <c r="G17" s="140"/>
      <c r="H17" s="11"/>
      <c r="I17" s="12"/>
      <c r="J17" s="12"/>
    </row>
    <row r="18" spans="2:14" hidden="1" x14ac:dyDescent="0.25">
      <c r="B18" s="10" t="s">
        <v>4</v>
      </c>
      <c r="C18" s="182"/>
      <c r="D18" s="183"/>
      <c r="E18" s="183"/>
      <c r="F18" s="184"/>
      <c r="G18" s="140"/>
      <c r="H18" s="11"/>
      <c r="I18" s="12"/>
      <c r="J18" s="12"/>
    </row>
    <row r="19" spans="2:14" x14ac:dyDescent="0.25">
      <c r="I19" s="13"/>
      <c r="J19" s="13"/>
    </row>
    <row r="20" spans="2:14" x14ac:dyDescent="0.25">
      <c r="I20" s="13"/>
      <c r="J20" s="13"/>
    </row>
    <row r="21" spans="2:14" ht="15.75" x14ac:dyDescent="0.25">
      <c r="G21" s="176" t="s">
        <v>728</v>
      </c>
      <c r="H21" s="176"/>
      <c r="I21" s="176"/>
      <c r="J21" s="14">
        <f>SUM(J8:J19)</f>
        <v>0</v>
      </c>
      <c r="L21" s="176" t="s">
        <v>726</v>
      </c>
      <c r="M21" s="176"/>
      <c r="N21" s="176"/>
    </row>
    <row r="22" spans="2:14" x14ac:dyDescent="0.25">
      <c r="G22" s="177" t="s">
        <v>727</v>
      </c>
      <c r="H22" s="177"/>
      <c r="I22" s="177"/>
      <c r="J22" s="13">
        <f>J21/109.5*9.5</f>
        <v>0</v>
      </c>
      <c r="L22" t="s">
        <v>726</v>
      </c>
    </row>
    <row r="23" spans="2:14" ht="7.5" customHeight="1" x14ac:dyDescent="0.25"/>
    <row r="24" spans="2:14" ht="7.5" customHeight="1" x14ac:dyDescent="0.25"/>
  </sheetData>
  <sheetProtection selectLockedCells="1" selectUnlockedCells="1"/>
  <mergeCells count="18">
    <mergeCell ref="D3:J3"/>
    <mergeCell ref="D4:F4"/>
    <mergeCell ref="C7:F7"/>
    <mergeCell ref="B8:F8"/>
    <mergeCell ref="C9:F9"/>
    <mergeCell ref="D5:E5"/>
    <mergeCell ref="L21:N21"/>
    <mergeCell ref="B10:F10"/>
    <mergeCell ref="C11:F11"/>
    <mergeCell ref="B12:F12"/>
    <mergeCell ref="C13:F13"/>
    <mergeCell ref="G22:I22"/>
    <mergeCell ref="B14:F14"/>
    <mergeCell ref="C15:F15"/>
    <mergeCell ref="C16:F16"/>
    <mergeCell ref="C17:F17"/>
    <mergeCell ref="C18:F18"/>
    <mergeCell ref="G21:I21"/>
  </mergeCells>
  <pageMargins left="1.1023622047244095" right="0.70866141732283472" top="0.74803149606299213" bottom="0.74803149606299213" header="0.31496062992125984" footer="0.31496062992125984"/>
  <pageSetup paperSize="9" scale="92"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3B4C7-7B13-4533-AF12-FD79EAA3908E}">
  <dimension ref="B1:N37"/>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1" x14ac:dyDescent="0.25">
      <c r="B1" s="117"/>
      <c r="C1" s="117"/>
    </row>
    <row r="2" spans="2:11" ht="15.75" x14ac:dyDescent="0.25">
      <c r="B2" s="2" t="s">
        <v>0</v>
      </c>
      <c r="D2" s="2" t="s">
        <v>416</v>
      </c>
      <c r="E2" s="3"/>
      <c r="F2" s="3"/>
      <c r="G2" s="3"/>
      <c r="H2" s="3"/>
      <c r="I2" s="4"/>
    </row>
    <row r="3" spans="2:11" ht="15.75" x14ac:dyDescent="0.25">
      <c r="D3" s="185"/>
      <c r="E3" s="185"/>
      <c r="F3" s="185"/>
      <c r="G3" s="185"/>
      <c r="H3" s="185"/>
      <c r="I3" s="185"/>
      <c r="J3" s="185"/>
    </row>
    <row r="4" spans="2:11" ht="18.600000000000001" customHeight="1" x14ac:dyDescent="0.35">
      <c r="B4" s="5"/>
      <c r="C4" s="5"/>
      <c r="D4" s="186" t="s">
        <v>415</v>
      </c>
      <c r="E4" s="176"/>
      <c r="F4" s="176"/>
      <c r="G4" s="141" t="s">
        <v>740</v>
      </c>
    </row>
    <row r="5" spans="2:11" hidden="1" x14ac:dyDescent="0.25">
      <c r="B5" s="6"/>
      <c r="C5" s="114" t="s">
        <v>739</v>
      </c>
      <c r="D5" s="200">
        <f>+J34</f>
        <v>0</v>
      </c>
      <c r="E5" s="177"/>
      <c r="F5" s="177"/>
      <c r="G5" s="177"/>
      <c r="H5" s="177"/>
      <c r="I5" s="177"/>
      <c r="J5" s="177"/>
    </row>
    <row r="6" spans="2:11" ht="12.95" customHeight="1" x14ac:dyDescent="0.25">
      <c r="I6" s="7"/>
      <c r="J6" s="8"/>
    </row>
    <row r="7" spans="2:11" s="9" customFormat="1" ht="40.15" customHeight="1" x14ac:dyDescent="0.2">
      <c r="B7" s="112" t="s">
        <v>1</v>
      </c>
      <c r="C7" s="193" t="s">
        <v>2</v>
      </c>
      <c r="D7" s="193"/>
      <c r="E7" s="193"/>
      <c r="F7" s="193"/>
      <c r="G7" s="144" t="s">
        <v>774</v>
      </c>
      <c r="H7" s="144" t="s">
        <v>738</v>
      </c>
      <c r="I7" s="113" t="s">
        <v>3</v>
      </c>
      <c r="J7" s="112" t="s">
        <v>751</v>
      </c>
    </row>
    <row r="8" spans="2:11" s="9" customFormat="1" ht="12.75" x14ac:dyDescent="0.2">
      <c r="B8" s="194" t="s">
        <v>7</v>
      </c>
      <c r="C8" s="195"/>
      <c r="D8" s="195"/>
      <c r="E8" s="195"/>
      <c r="F8" s="196"/>
      <c r="G8" s="120"/>
      <c r="H8" s="118"/>
      <c r="I8" s="119"/>
      <c r="J8" s="118"/>
    </row>
    <row r="9" spans="2:11" x14ac:dyDescent="0.25">
      <c r="B9" s="10"/>
      <c r="C9" s="181"/>
      <c r="D9" s="181"/>
      <c r="E9" s="181"/>
      <c r="F9" s="181"/>
      <c r="G9" s="140"/>
      <c r="H9" s="11"/>
      <c r="I9" s="12"/>
      <c r="J9" s="12"/>
      <c r="K9" s="11" t="s">
        <v>737</v>
      </c>
    </row>
    <row r="10" spans="2:11" x14ac:dyDescent="0.25">
      <c r="B10" s="10"/>
      <c r="C10" s="181"/>
      <c r="D10" s="181"/>
      <c r="E10" s="181"/>
      <c r="F10" s="181"/>
      <c r="G10" s="140"/>
      <c r="H10" s="11"/>
      <c r="I10" s="12"/>
      <c r="J10" s="12"/>
      <c r="K10" s="11"/>
    </row>
    <row r="11" spans="2:11" x14ac:dyDescent="0.25">
      <c r="B11" s="197" t="s">
        <v>8</v>
      </c>
      <c r="C11" s="198"/>
      <c r="D11" s="198"/>
      <c r="E11" s="198"/>
      <c r="F11" s="199"/>
      <c r="G11" s="140"/>
      <c r="H11" s="11"/>
      <c r="I11" s="12"/>
      <c r="J11" s="12"/>
      <c r="K11" s="11"/>
    </row>
    <row r="12" spans="2:11" hidden="1" x14ac:dyDescent="0.25">
      <c r="B12" s="10" t="s">
        <v>746</v>
      </c>
      <c r="C12" s="181"/>
      <c r="D12" s="181"/>
      <c r="E12" s="181"/>
      <c r="F12" s="181"/>
      <c r="G12" s="140"/>
      <c r="H12" s="11"/>
      <c r="I12" s="12" t="e">
        <f>VLOOKUP($B12,'[1]CENIK KOMPONENT'!$A:$J,9,FALSE)</f>
        <v>#N/A</v>
      </c>
      <c r="J12" s="12"/>
      <c r="K12" s="11" t="s">
        <v>735</v>
      </c>
    </row>
    <row r="13" spans="2:11" x14ac:dyDescent="0.25">
      <c r="B13" s="10"/>
      <c r="C13" s="181"/>
      <c r="D13" s="181"/>
      <c r="E13" s="181"/>
      <c r="F13" s="181"/>
      <c r="G13" s="140"/>
      <c r="H13" s="11"/>
      <c r="I13" s="12"/>
      <c r="J13" s="12"/>
      <c r="K13" s="11" t="s">
        <v>736</v>
      </c>
    </row>
    <row r="14" spans="2:11" x14ac:dyDescent="0.25">
      <c r="B14" s="197" t="s">
        <v>9</v>
      </c>
      <c r="C14" s="198"/>
      <c r="D14" s="198"/>
      <c r="E14" s="198"/>
      <c r="F14" s="199"/>
      <c r="G14" s="140"/>
      <c r="H14" s="11"/>
      <c r="I14" s="12"/>
      <c r="J14" s="12"/>
      <c r="K14" s="11"/>
    </row>
    <row r="15" spans="2:11" x14ac:dyDescent="0.25">
      <c r="B15" s="10"/>
      <c r="C15" s="181"/>
      <c r="D15" s="181"/>
      <c r="E15" s="181"/>
      <c r="F15" s="181"/>
      <c r="G15" s="140"/>
      <c r="H15" s="11"/>
      <c r="I15" s="12"/>
      <c r="J15" s="12"/>
      <c r="K15" s="11"/>
    </row>
    <row r="16" spans="2:11" x14ac:dyDescent="0.25">
      <c r="B16" s="10"/>
      <c r="C16" s="181"/>
      <c r="D16" s="181"/>
      <c r="E16" s="181"/>
      <c r="F16" s="181"/>
      <c r="G16" s="140"/>
      <c r="H16" s="11"/>
      <c r="I16" s="12"/>
      <c r="J16" s="12"/>
      <c r="K16" s="11" t="s">
        <v>734</v>
      </c>
    </row>
    <row r="17" spans="2:11" x14ac:dyDescent="0.25">
      <c r="B17" s="197" t="s">
        <v>11</v>
      </c>
      <c r="C17" s="198"/>
      <c r="D17" s="198"/>
      <c r="E17" s="198"/>
      <c r="F17" s="199"/>
      <c r="G17" s="140"/>
      <c r="H17" s="11"/>
      <c r="I17" s="12"/>
      <c r="J17" s="12"/>
      <c r="K17" s="11"/>
    </row>
    <row r="18" spans="2:11" ht="13.15" customHeight="1" x14ac:dyDescent="0.25">
      <c r="B18" s="10"/>
      <c r="C18" s="181"/>
      <c r="D18" s="181"/>
      <c r="E18" s="181"/>
      <c r="F18" s="181"/>
      <c r="G18" s="140"/>
      <c r="H18" s="11"/>
      <c r="I18" s="12"/>
      <c r="J18" s="12"/>
      <c r="K18" s="11" t="s">
        <v>733</v>
      </c>
    </row>
    <row r="19" spans="2:11" x14ac:dyDescent="0.25">
      <c r="B19" s="197" t="s">
        <v>5</v>
      </c>
      <c r="C19" s="198"/>
      <c r="D19" s="198"/>
      <c r="E19" s="198"/>
      <c r="F19" s="199"/>
      <c r="G19" s="140"/>
      <c r="H19" s="11"/>
      <c r="I19" s="12"/>
      <c r="J19" s="12"/>
      <c r="K19" s="11"/>
    </row>
    <row r="20" spans="2:11" x14ac:dyDescent="0.25">
      <c r="B20" s="10"/>
      <c r="C20" s="181"/>
      <c r="D20" s="181"/>
      <c r="E20" s="181"/>
      <c r="F20" s="181"/>
      <c r="G20" s="140"/>
      <c r="H20" s="11"/>
      <c r="I20" s="12"/>
      <c r="J20" s="12"/>
      <c r="K20" s="11" t="s">
        <v>731</v>
      </c>
    </row>
    <row r="21" spans="2:11" hidden="1" x14ac:dyDescent="0.25">
      <c r="B21" s="197" t="s">
        <v>12</v>
      </c>
      <c r="C21" s="198"/>
      <c r="D21" s="198"/>
      <c r="E21" s="198"/>
      <c r="F21" s="199"/>
      <c r="G21" s="140"/>
      <c r="H21" s="11"/>
      <c r="I21" s="12" t="e">
        <f>VLOOKUP($B21,'[1]CENIK KOMPONENT'!$A:$J,9,FALSE)</f>
        <v>#N/A</v>
      </c>
      <c r="J21" s="12"/>
      <c r="K21" s="11"/>
    </row>
    <row r="22" spans="2:11" hidden="1" x14ac:dyDescent="0.25">
      <c r="B22" s="10" t="s">
        <v>746</v>
      </c>
      <c r="C22" s="181"/>
      <c r="D22" s="181"/>
      <c r="E22" s="181"/>
      <c r="F22" s="181"/>
      <c r="G22" s="140"/>
      <c r="H22" s="11"/>
      <c r="I22" s="12" t="e">
        <f>VLOOKUP($B22,'[1]CENIK KOMPONENT'!$A:$J,9,FALSE)</f>
        <v>#N/A</v>
      </c>
      <c r="J22" s="12"/>
      <c r="K22" s="11" t="s">
        <v>729</v>
      </c>
    </row>
    <row r="23" spans="2:11" x14ac:dyDescent="0.25">
      <c r="B23" s="197" t="s">
        <v>13</v>
      </c>
      <c r="C23" s="198"/>
      <c r="D23" s="198"/>
      <c r="E23" s="198"/>
      <c r="F23" s="199"/>
      <c r="G23" s="140"/>
      <c r="H23" s="11"/>
      <c r="I23" s="12"/>
      <c r="J23" s="12"/>
      <c r="K23" s="11"/>
    </row>
    <row r="24" spans="2:11" x14ac:dyDescent="0.25">
      <c r="B24" s="10"/>
      <c r="C24" s="181"/>
      <c r="D24" s="181"/>
      <c r="E24" s="181"/>
      <c r="F24" s="181"/>
      <c r="G24" s="140"/>
      <c r="H24" s="11"/>
      <c r="I24" s="12"/>
      <c r="J24" s="12"/>
      <c r="K24" s="11" t="s">
        <v>730</v>
      </c>
    </row>
    <row r="25" spans="2:11" x14ac:dyDescent="0.25">
      <c r="B25" s="197" t="s">
        <v>748</v>
      </c>
      <c r="C25" s="198"/>
      <c r="D25" s="198"/>
      <c r="E25" s="198"/>
      <c r="F25" s="199"/>
      <c r="G25" s="140"/>
      <c r="H25" s="11"/>
      <c r="I25" s="12"/>
      <c r="J25" s="12"/>
    </row>
    <row r="26" spans="2:11" x14ac:dyDescent="0.25">
      <c r="B26" s="10"/>
      <c r="C26" s="181"/>
      <c r="D26" s="181"/>
      <c r="E26" s="181"/>
      <c r="F26" s="181"/>
      <c r="G26" s="140"/>
      <c r="H26" s="11"/>
      <c r="I26" s="12"/>
      <c r="J26" s="12"/>
    </row>
    <row r="27" spans="2:11" hidden="1" x14ac:dyDescent="0.25">
      <c r="B27" s="10" t="s">
        <v>4</v>
      </c>
      <c r="C27" s="181"/>
      <c r="D27" s="181"/>
      <c r="E27" s="181"/>
      <c r="F27" s="181"/>
      <c r="G27" s="140"/>
      <c r="H27" s="11"/>
      <c r="I27" s="12"/>
      <c r="J27" s="12"/>
    </row>
    <row r="28" spans="2:11" hidden="1" x14ac:dyDescent="0.25">
      <c r="B28" s="10" t="s">
        <v>4</v>
      </c>
      <c r="C28" s="181"/>
      <c r="D28" s="181"/>
      <c r="E28" s="181"/>
      <c r="F28" s="181"/>
      <c r="G28" s="140"/>
      <c r="H28" s="11"/>
      <c r="I28" s="12"/>
      <c r="J28" s="12"/>
    </row>
    <row r="29" spans="2:11" hidden="1" x14ac:dyDescent="0.25">
      <c r="B29" s="10" t="s">
        <v>4</v>
      </c>
      <c r="C29" s="181"/>
      <c r="D29" s="181"/>
      <c r="E29" s="181"/>
      <c r="F29" s="181"/>
      <c r="G29" s="140"/>
      <c r="H29" s="11"/>
      <c r="I29" s="12"/>
      <c r="J29" s="12"/>
    </row>
    <row r="30" spans="2:11" hidden="1" x14ac:dyDescent="0.25">
      <c r="B30" s="10" t="s">
        <v>4</v>
      </c>
      <c r="C30" s="181"/>
      <c r="D30" s="181"/>
      <c r="E30" s="181"/>
      <c r="F30" s="181"/>
      <c r="G30" s="140"/>
      <c r="H30" s="11"/>
      <c r="I30" s="12"/>
      <c r="J30" s="12"/>
    </row>
    <row r="31" spans="2:11" hidden="1" x14ac:dyDescent="0.25">
      <c r="B31" s="10" t="s">
        <v>4</v>
      </c>
      <c r="C31" s="181"/>
      <c r="D31" s="181"/>
      <c r="E31" s="181"/>
      <c r="F31" s="181"/>
      <c r="G31" s="140"/>
      <c r="H31" s="11"/>
      <c r="I31" s="12"/>
      <c r="J31" s="12"/>
    </row>
    <row r="32" spans="2:11" ht="0.95" customHeight="1" x14ac:dyDescent="0.25">
      <c r="B32" s="10" t="s">
        <v>4</v>
      </c>
      <c r="C32" s="181"/>
      <c r="D32" s="181"/>
      <c r="E32" s="181"/>
      <c r="F32" s="181"/>
      <c r="G32" s="140" t="e">
        <f>VLOOKUP($B32,'[1]CENIK KOMPONENT'!$A$3:$K$414,5,FALSE)</f>
        <v>#N/A</v>
      </c>
      <c r="H32" s="11"/>
      <c r="I32" s="12"/>
      <c r="J32" s="12"/>
    </row>
    <row r="33" spans="7:14" x14ac:dyDescent="0.25">
      <c r="I33" s="13"/>
      <c r="J33" s="13"/>
    </row>
    <row r="34" spans="7:14" ht="15.75" x14ac:dyDescent="0.25">
      <c r="G34" s="176" t="s">
        <v>728</v>
      </c>
      <c r="H34" s="176"/>
      <c r="I34" s="176"/>
      <c r="J34" s="14">
        <f>SUM(J9:J33)</f>
        <v>0</v>
      </c>
      <c r="L34" s="176" t="s">
        <v>726</v>
      </c>
      <c r="M34" s="176"/>
      <c r="N34" s="176"/>
    </row>
    <row r="35" spans="7:14" x14ac:dyDescent="0.25">
      <c r="G35" s="177" t="s">
        <v>727</v>
      </c>
      <c r="H35" s="177"/>
      <c r="I35" s="177"/>
      <c r="J35" s="13">
        <f>J34/109.5*9.5</f>
        <v>0</v>
      </c>
      <c r="L35" t="s">
        <v>726</v>
      </c>
    </row>
    <row r="36" spans="7:14" ht="7.5" customHeight="1" x14ac:dyDescent="0.25"/>
    <row r="37" spans="7:14" ht="7.5" customHeight="1" x14ac:dyDescent="0.25"/>
  </sheetData>
  <sheetProtection selectLockedCells="1" selectUnlockedCells="1"/>
  <mergeCells count="32">
    <mergeCell ref="L34:N34"/>
    <mergeCell ref="C16:F16"/>
    <mergeCell ref="D3:J3"/>
    <mergeCell ref="D4:F4"/>
    <mergeCell ref="D5:J5"/>
    <mergeCell ref="C7:F7"/>
    <mergeCell ref="B8:F8"/>
    <mergeCell ref="C9:F9"/>
    <mergeCell ref="C10:F10"/>
    <mergeCell ref="B11:F11"/>
    <mergeCell ref="C12:F12"/>
    <mergeCell ref="C13:F13"/>
    <mergeCell ref="B14:F14"/>
    <mergeCell ref="C15:F15"/>
    <mergeCell ref="C26:F26"/>
    <mergeCell ref="B17:F17"/>
    <mergeCell ref="C18:F18"/>
    <mergeCell ref="B19:F19"/>
    <mergeCell ref="C20:F20"/>
    <mergeCell ref="B21:F21"/>
    <mergeCell ref="G34:I34"/>
    <mergeCell ref="C22:F22"/>
    <mergeCell ref="B23:F23"/>
    <mergeCell ref="C24:F24"/>
    <mergeCell ref="B25:F25"/>
    <mergeCell ref="G35:I35"/>
    <mergeCell ref="C27:F27"/>
    <mergeCell ref="C28:F28"/>
    <mergeCell ref="C29:F29"/>
    <mergeCell ref="C30:F30"/>
    <mergeCell ref="C31:F31"/>
    <mergeCell ref="C32:F32"/>
  </mergeCells>
  <pageMargins left="1.1023622047244095" right="0.70866141732283472" top="0.74803149606299213" bottom="0.74803149606299213" header="0.31496062992125984" footer="0.31496062992125984"/>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A0E36-8B88-45B6-8578-621C9B5F15DB}">
  <dimension ref="B1:N31"/>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5.7109375" hidden="1" customWidth="1"/>
  </cols>
  <sheetData>
    <row r="1" spans="2:11" x14ac:dyDescent="0.25">
      <c r="B1" s="117"/>
      <c r="C1" s="117"/>
    </row>
    <row r="2" spans="2:11" ht="15.75" x14ac:dyDescent="0.25">
      <c r="B2" s="2" t="s">
        <v>0</v>
      </c>
      <c r="D2" s="2" t="s">
        <v>418</v>
      </c>
      <c r="E2" s="3"/>
      <c r="F2" s="3"/>
      <c r="G2" s="3"/>
      <c r="H2" s="3"/>
      <c r="I2" s="4"/>
    </row>
    <row r="3" spans="2:11" ht="15.75" x14ac:dyDescent="0.25">
      <c r="D3" s="185"/>
      <c r="E3" s="185"/>
      <c r="F3" s="185"/>
      <c r="G3" s="185"/>
      <c r="H3" s="185"/>
      <c r="I3" s="185"/>
      <c r="J3" s="185"/>
    </row>
    <row r="4" spans="2:11" ht="18.600000000000001" customHeight="1" x14ac:dyDescent="0.35">
      <c r="B4" s="5"/>
      <c r="C4" s="5"/>
      <c r="D4" s="186" t="s">
        <v>417</v>
      </c>
      <c r="E4" s="176"/>
      <c r="F4" s="176"/>
      <c r="G4" s="141" t="s">
        <v>740</v>
      </c>
    </row>
    <row r="5" spans="2:11" hidden="1" x14ac:dyDescent="0.25">
      <c r="B5" s="6"/>
      <c r="C5" s="114" t="s">
        <v>739</v>
      </c>
      <c r="D5" s="200">
        <f>+J28</f>
        <v>0</v>
      </c>
      <c r="E5" s="177"/>
      <c r="F5" s="177"/>
      <c r="G5" s="177"/>
      <c r="H5" s="177"/>
      <c r="I5" s="177"/>
      <c r="J5" s="177"/>
    </row>
    <row r="6" spans="2:11" ht="12.95" customHeight="1" x14ac:dyDescent="0.25">
      <c r="I6" s="7"/>
      <c r="J6" s="8"/>
    </row>
    <row r="7" spans="2:11" s="9" customFormat="1" ht="40.9" customHeight="1" x14ac:dyDescent="0.2">
      <c r="B7" s="112" t="s">
        <v>1</v>
      </c>
      <c r="C7" s="193" t="s">
        <v>2</v>
      </c>
      <c r="D7" s="193"/>
      <c r="E7" s="193"/>
      <c r="F7" s="193"/>
      <c r="G7" s="144" t="s">
        <v>774</v>
      </c>
      <c r="H7" s="144" t="s">
        <v>738</v>
      </c>
      <c r="I7" s="113" t="s">
        <v>3</v>
      </c>
      <c r="J7" s="112" t="s">
        <v>751</v>
      </c>
    </row>
    <row r="8" spans="2:11" s="9" customFormat="1" ht="12.75" x14ac:dyDescent="0.2">
      <c r="B8" s="194" t="s">
        <v>7</v>
      </c>
      <c r="C8" s="195"/>
      <c r="D8" s="195"/>
      <c r="E8" s="195"/>
      <c r="F8" s="196"/>
      <c r="G8" s="120"/>
      <c r="H8" s="118"/>
      <c r="I8" s="119"/>
      <c r="J8" s="118"/>
    </row>
    <row r="9" spans="2:11" x14ac:dyDescent="0.25">
      <c r="B9" s="10"/>
      <c r="C9" s="181"/>
      <c r="D9" s="181"/>
      <c r="E9" s="181"/>
      <c r="F9" s="181"/>
      <c r="G9" s="140"/>
      <c r="H9" s="11"/>
      <c r="I9" s="12"/>
      <c r="J9" s="12"/>
      <c r="K9" s="11" t="s">
        <v>737</v>
      </c>
    </row>
    <row r="10" spans="2:11" x14ac:dyDescent="0.25">
      <c r="B10" s="10"/>
      <c r="C10" s="181"/>
      <c r="D10" s="181"/>
      <c r="E10" s="181"/>
      <c r="F10" s="181"/>
      <c r="G10" s="140"/>
      <c r="H10" s="11"/>
      <c r="I10" s="12"/>
      <c r="J10" s="12"/>
      <c r="K10" s="11"/>
    </row>
    <row r="11" spans="2:11" x14ac:dyDescent="0.25">
      <c r="B11" s="197" t="s">
        <v>8</v>
      </c>
      <c r="C11" s="198"/>
      <c r="D11" s="198"/>
      <c r="E11" s="198"/>
      <c r="F11" s="199"/>
      <c r="G11" s="140"/>
      <c r="H11" s="11"/>
      <c r="I11" s="12"/>
      <c r="J11" s="12"/>
      <c r="K11" s="11"/>
    </row>
    <row r="12" spans="2:11" hidden="1" x14ac:dyDescent="0.25">
      <c r="B12" s="10" t="s">
        <v>746</v>
      </c>
      <c r="C12" s="181"/>
      <c r="D12" s="181"/>
      <c r="E12" s="181"/>
      <c r="F12" s="181"/>
      <c r="G12" s="140"/>
      <c r="H12" s="11"/>
      <c r="I12" s="12" t="e">
        <f>VLOOKUP($B12,'[1]CENIK KOMPONENT'!$A:$J,9,FALSE)</f>
        <v>#N/A</v>
      </c>
      <c r="J12" s="12"/>
      <c r="K12" s="11" t="s">
        <v>735</v>
      </c>
    </row>
    <row r="13" spans="2:11" x14ac:dyDescent="0.25">
      <c r="B13" s="10"/>
      <c r="C13" s="181"/>
      <c r="D13" s="181"/>
      <c r="E13" s="181"/>
      <c r="F13" s="181"/>
      <c r="G13" s="140"/>
      <c r="H13" s="11"/>
      <c r="I13" s="12"/>
      <c r="J13" s="12"/>
      <c r="K13" s="11" t="s">
        <v>736</v>
      </c>
    </row>
    <row r="14" spans="2:11" x14ac:dyDescent="0.25">
      <c r="B14" s="197" t="s">
        <v>9</v>
      </c>
      <c r="C14" s="198"/>
      <c r="D14" s="198"/>
      <c r="E14" s="198"/>
      <c r="F14" s="199"/>
      <c r="G14" s="140"/>
      <c r="H14" s="11"/>
      <c r="I14" s="12"/>
      <c r="J14" s="12"/>
      <c r="K14" s="11"/>
    </row>
    <row r="15" spans="2:11" x14ac:dyDescent="0.25">
      <c r="B15" s="10"/>
      <c r="C15" s="181"/>
      <c r="D15" s="181"/>
      <c r="E15" s="181"/>
      <c r="F15" s="181"/>
      <c r="G15" s="140"/>
      <c r="H15" s="11"/>
      <c r="I15" s="12"/>
      <c r="J15" s="12"/>
      <c r="K15" s="11" t="s">
        <v>734</v>
      </c>
    </row>
    <row r="16" spans="2:11" x14ac:dyDescent="0.25">
      <c r="B16" s="197" t="s">
        <v>11</v>
      </c>
      <c r="C16" s="198"/>
      <c r="D16" s="198"/>
      <c r="E16" s="198"/>
      <c r="F16" s="199"/>
      <c r="G16" s="140"/>
      <c r="H16" s="11"/>
      <c r="I16" s="12"/>
      <c r="J16" s="12"/>
      <c r="K16" s="11"/>
    </row>
    <row r="17" spans="2:14" x14ac:dyDescent="0.25">
      <c r="B17" s="10"/>
      <c r="C17" s="181"/>
      <c r="D17" s="181"/>
      <c r="E17" s="181"/>
      <c r="F17" s="181"/>
      <c r="G17" s="140"/>
      <c r="H17" s="11"/>
      <c r="I17" s="12"/>
      <c r="J17" s="12"/>
      <c r="K17" s="11" t="s">
        <v>733</v>
      </c>
    </row>
    <row r="18" spans="2:14" x14ac:dyDescent="0.25">
      <c r="B18" s="197" t="s">
        <v>5</v>
      </c>
      <c r="C18" s="198"/>
      <c r="D18" s="198"/>
      <c r="E18" s="198"/>
      <c r="F18" s="199"/>
      <c r="G18" s="140"/>
      <c r="H18" s="11"/>
      <c r="I18" s="12"/>
      <c r="J18" s="12"/>
      <c r="K18" s="11"/>
    </row>
    <row r="19" spans="2:14" x14ac:dyDescent="0.25">
      <c r="B19" s="10"/>
      <c r="C19" s="181"/>
      <c r="D19" s="181"/>
      <c r="E19" s="181"/>
      <c r="F19" s="181"/>
      <c r="G19" s="140"/>
      <c r="H19" s="11"/>
      <c r="I19" s="12"/>
      <c r="J19" s="12"/>
      <c r="K19" s="11" t="s">
        <v>731</v>
      </c>
    </row>
    <row r="20" spans="2:14" x14ac:dyDescent="0.25">
      <c r="B20" s="197" t="s">
        <v>13</v>
      </c>
      <c r="C20" s="198"/>
      <c r="D20" s="198"/>
      <c r="E20" s="198"/>
      <c r="F20" s="199"/>
      <c r="G20" s="140"/>
      <c r="H20" s="11"/>
      <c r="I20" s="12"/>
      <c r="J20" s="12"/>
      <c r="K20" s="11"/>
    </row>
    <row r="21" spans="2:14" x14ac:dyDescent="0.25">
      <c r="B21" s="10"/>
      <c r="C21" s="181"/>
      <c r="D21" s="181"/>
      <c r="E21" s="181"/>
      <c r="F21" s="181"/>
      <c r="G21" s="140"/>
      <c r="H21" s="11"/>
      <c r="I21" s="12"/>
      <c r="J21" s="12"/>
      <c r="K21" s="11" t="s">
        <v>730</v>
      </c>
    </row>
    <row r="22" spans="2:14" x14ac:dyDescent="0.25">
      <c r="B22" s="197" t="s">
        <v>6</v>
      </c>
      <c r="C22" s="198"/>
      <c r="D22" s="198"/>
      <c r="E22" s="198"/>
      <c r="F22" s="199"/>
      <c r="G22" s="140"/>
      <c r="H22" s="11"/>
      <c r="I22" s="12"/>
      <c r="J22" s="12"/>
      <c r="K22" s="11"/>
    </row>
    <row r="23" spans="2:14" x14ac:dyDescent="0.25">
      <c r="B23" s="10"/>
      <c r="C23" s="181"/>
      <c r="D23" s="181"/>
      <c r="E23" s="181"/>
      <c r="F23" s="181"/>
      <c r="G23" s="140"/>
      <c r="H23" s="11"/>
      <c r="I23" s="12"/>
      <c r="J23" s="12"/>
    </row>
    <row r="24" spans="2:14" x14ac:dyDescent="0.25">
      <c r="B24" s="197" t="s">
        <v>12</v>
      </c>
      <c r="C24" s="198"/>
      <c r="D24" s="198"/>
      <c r="E24" s="198"/>
      <c r="F24" s="199"/>
      <c r="G24" s="140"/>
      <c r="H24" s="11"/>
      <c r="I24" s="12"/>
      <c r="J24" s="12"/>
    </row>
    <row r="25" spans="2:14" x14ac:dyDescent="0.25">
      <c r="B25" s="10"/>
      <c r="C25" s="181"/>
      <c r="D25" s="181"/>
      <c r="E25" s="181"/>
      <c r="F25" s="181"/>
      <c r="G25" s="140"/>
      <c r="H25" s="11"/>
      <c r="I25" s="12"/>
      <c r="J25" s="12"/>
    </row>
    <row r="26" spans="2:14" hidden="1" x14ac:dyDescent="0.25">
      <c r="B26" s="10" t="s">
        <v>4</v>
      </c>
      <c r="C26" s="181"/>
      <c r="D26" s="181"/>
      <c r="E26" s="181"/>
      <c r="F26" s="181"/>
      <c r="G26" s="140"/>
      <c r="H26" s="11"/>
      <c r="I26" s="12"/>
      <c r="J26" s="12"/>
    </row>
    <row r="27" spans="2:14" ht="0.95" customHeight="1" x14ac:dyDescent="0.25">
      <c r="B27" s="10" t="s">
        <v>4</v>
      </c>
      <c r="C27" s="181"/>
      <c r="D27" s="181"/>
      <c r="E27" s="181"/>
      <c r="F27" s="181"/>
      <c r="G27" s="140" t="e">
        <f>VLOOKUP($B27,'[1]CENIK KOMPONENT'!$A$3:$K$414,5,FALSE)</f>
        <v>#N/A</v>
      </c>
      <c r="H27" s="11"/>
      <c r="I27" s="12"/>
      <c r="J27" s="12"/>
    </row>
    <row r="28" spans="2:14" ht="15.75" x14ac:dyDescent="0.25">
      <c r="G28" s="176" t="s">
        <v>728</v>
      </c>
      <c r="H28" s="176"/>
      <c r="I28" s="176"/>
      <c r="J28" s="14">
        <f>SUM(J9:J27)</f>
        <v>0</v>
      </c>
      <c r="L28" s="176" t="s">
        <v>726</v>
      </c>
      <c r="M28" s="176"/>
      <c r="N28" s="176"/>
    </row>
    <row r="29" spans="2:14" x14ac:dyDescent="0.25">
      <c r="G29" s="177" t="s">
        <v>727</v>
      </c>
      <c r="H29" s="177"/>
      <c r="I29" s="177"/>
      <c r="J29" s="13">
        <f>J28/109.5*9.5</f>
        <v>0</v>
      </c>
      <c r="L29" t="s">
        <v>726</v>
      </c>
    </row>
    <row r="30" spans="2:14" ht="7.5" customHeight="1" x14ac:dyDescent="0.25"/>
    <row r="31" spans="2:14" ht="7.5" customHeight="1" x14ac:dyDescent="0.25"/>
  </sheetData>
  <sheetProtection selectLockedCells="1" selectUnlockedCells="1"/>
  <mergeCells count="27">
    <mergeCell ref="L28:N28"/>
    <mergeCell ref="G28:I28"/>
    <mergeCell ref="G29:I29"/>
    <mergeCell ref="B22:F22"/>
    <mergeCell ref="C23:F23"/>
    <mergeCell ref="C25:F25"/>
    <mergeCell ref="C26:F26"/>
    <mergeCell ref="C27:F27"/>
    <mergeCell ref="B24:F24"/>
    <mergeCell ref="C21:F21"/>
    <mergeCell ref="B16:F16"/>
    <mergeCell ref="C17:F17"/>
    <mergeCell ref="B18:F18"/>
    <mergeCell ref="C19:F19"/>
    <mergeCell ref="B20:F20"/>
    <mergeCell ref="C13:F13"/>
    <mergeCell ref="B14:F14"/>
    <mergeCell ref="C15:F15"/>
    <mergeCell ref="D3:J3"/>
    <mergeCell ref="D4:F4"/>
    <mergeCell ref="D5:J5"/>
    <mergeCell ref="C7:F7"/>
    <mergeCell ref="B8:F8"/>
    <mergeCell ref="C9:F9"/>
    <mergeCell ref="C10:F10"/>
    <mergeCell ref="B11:F11"/>
    <mergeCell ref="C12:F12"/>
  </mergeCells>
  <pageMargins left="1.1023622047244095" right="0.70866141732283472" top="0.74803149606299213" bottom="0.74803149606299213" header="0.31496062992125984" footer="0.31496062992125984"/>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64B86-AE0D-4110-B254-3BF6C8085CA1}">
  <dimension ref="B1:N37"/>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1" x14ac:dyDescent="0.25">
      <c r="B1" s="117"/>
      <c r="C1" s="117"/>
    </row>
    <row r="2" spans="2:11" ht="15.75" x14ac:dyDescent="0.25">
      <c r="B2" s="2" t="s">
        <v>0</v>
      </c>
      <c r="D2" s="2" t="s">
        <v>420</v>
      </c>
      <c r="E2" s="3"/>
      <c r="F2" s="3"/>
      <c r="G2" s="3"/>
      <c r="H2" s="3"/>
      <c r="I2" s="4"/>
    </row>
    <row r="3" spans="2:11" ht="15.75" x14ac:dyDescent="0.25">
      <c r="D3" s="185"/>
      <c r="E3" s="185"/>
      <c r="F3" s="185"/>
      <c r="G3" s="185"/>
      <c r="H3" s="185"/>
      <c r="I3" s="185"/>
      <c r="J3" s="185"/>
    </row>
    <row r="4" spans="2:11" ht="18.600000000000001" customHeight="1" x14ac:dyDescent="0.35">
      <c r="B4" s="5"/>
      <c r="C4" s="5"/>
      <c r="D4" s="186" t="s">
        <v>419</v>
      </c>
      <c r="E4" s="176"/>
      <c r="F4" s="176"/>
      <c r="G4" s="141" t="s">
        <v>740</v>
      </c>
    </row>
    <row r="5" spans="2:11" hidden="1" x14ac:dyDescent="0.25">
      <c r="B5" s="6"/>
      <c r="C5" s="114" t="s">
        <v>739</v>
      </c>
      <c r="D5" s="200">
        <f>+J34</f>
        <v>0</v>
      </c>
      <c r="E5" s="177"/>
      <c r="F5" s="177"/>
      <c r="G5" s="177"/>
      <c r="H5" s="177"/>
      <c r="I5" s="177"/>
      <c r="J5" s="177"/>
    </row>
    <row r="6" spans="2:11" ht="12.95" customHeight="1" x14ac:dyDescent="0.25">
      <c r="I6" s="7"/>
      <c r="J6" s="8"/>
    </row>
    <row r="7" spans="2:11" s="9" customFormat="1" ht="39.6" customHeight="1" x14ac:dyDescent="0.2">
      <c r="B7" s="112" t="s">
        <v>1</v>
      </c>
      <c r="C7" s="193" t="s">
        <v>2</v>
      </c>
      <c r="D7" s="193"/>
      <c r="E7" s="193"/>
      <c r="F7" s="193"/>
      <c r="G7" s="144" t="s">
        <v>774</v>
      </c>
      <c r="H7" s="144" t="s">
        <v>738</v>
      </c>
      <c r="I7" s="113" t="s">
        <v>3</v>
      </c>
      <c r="J7" s="112" t="s">
        <v>751</v>
      </c>
    </row>
    <row r="8" spans="2:11" hidden="1" x14ac:dyDescent="0.25">
      <c r="B8" s="10" t="s">
        <v>4</v>
      </c>
      <c r="C8" s="181"/>
      <c r="D8" s="181"/>
      <c r="E8" s="181"/>
      <c r="F8" s="181"/>
      <c r="G8" s="140"/>
      <c r="H8" s="11"/>
      <c r="I8" s="12"/>
      <c r="J8" s="12"/>
      <c r="K8" s="11"/>
    </row>
    <row r="9" spans="2:11" ht="15" customHeight="1" x14ac:dyDescent="0.25">
      <c r="B9" s="197" t="s">
        <v>8</v>
      </c>
      <c r="C9" s="198"/>
      <c r="D9" s="198"/>
      <c r="E9" s="198"/>
      <c r="F9" s="199"/>
      <c r="G9" s="140"/>
      <c r="H9" s="11"/>
      <c r="I9" s="12"/>
      <c r="J9" s="12"/>
      <c r="K9" s="11"/>
    </row>
    <row r="10" spans="2:11" ht="15" hidden="1" customHeight="1" x14ac:dyDescent="0.25">
      <c r="B10" s="10" t="s">
        <v>746</v>
      </c>
      <c r="C10" s="181"/>
      <c r="D10" s="181"/>
      <c r="E10" s="181"/>
      <c r="F10" s="181"/>
      <c r="G10" s="140"/>
      <c r="H10" s="11"/>
      <c r="I10" s="12"/>
      <c r="J10" s="12"/>
      <c r="K10" s="11" t="s">
        <v>735</v>
      </c>
    </row>
    <row r="11" spans="2:11" ht="15" customHeight="1" x14ac:dyDescent="0.25">
      <c r="B11" s="10"/>
      <c r="C11" s="181"/>
      <c r="D11" s="181"/>
      <c r="E11" s="181"/>
      <c r="F11" s="181"/>
      <c r="G11" s="140"/>
      <c r="H11" s="11"/>
      <c r="I11" s="12"/>
      <c r="J11" s="12"/>
      <c r="K11" s="11" t="s">
        <v>736</v>
      </c>
    </row>
    <row r="12" spans="2:11" ht="15" customHeight="1" x14ac:dyDescent="0.25">
      <c r="B12" s="197" t="s">
        <v>9</v>
      </c>
      <c r="C12" s="198"/>
      <c r="D12" s="198"/>
      <c r="E12" s="198"/>
      <c r="F12" s="199"/>
      <c r="G12" s="140"/>
      <c r="H12" s="11"/>
      <c r="I12" s="12"/>
      <c r="J12" s="12"/>
      <c r="K12" s="11"/>
    </row>
    <row r="13" spans="2:11" x14ac:dyDescent="0.25">
      <c r="B13" s="10"/>
      <c r="C13" s="181"/>
      <c r="D13" s="181"/>
      <c r="E13" s="181"/>
      <c r="F13" s="181"/>
      <c r="G13" s="140"/>
      <c r="H13" s="11"/>
      <c r="I13" s="12"/>
      <c r="J13" s="12"/>
      <c r="K13" s="11" t="s">
        <v>734</v>
      </c>
    </row>
    <row r="14" spans="2:11" x14ac:dyDescent="0.25">
      <c r="B14" s="197" t="s">
        <v>11</v>
      </c>
      <c r="C14" s="198"/>
      <c r="D14" s="198"/>
      <c r="E14" s="198"/>
      <c r="F14" s="199"/>
      <c r="G14" s="140"/>
      <c r="H14" s="11"/>
      <c r="I14" s="12"/>
      <c r="J14" s="12"/>
      <c r="K14" s="11"/>
    </row>
    <row r="15" spans="2:11" x14ac:dyDescent="0.25">
      <c r="B15" s="10"/>
      <c r="C15" s="181"/>
      <c r="D15" s="181"/>
      <c r="E15" s="181"/>
      <c r="F15" s="181"/>
      <c r="G15" s="140"/>
      <c r="H15" s="11"/>
      <c r="I15" s="12"/>
      <c r="J15" s="12"/>
      <c r="K15" s="11" t="s">
        <v>733</v>
      </c>
    </row>
    <row r="16" spans="2:11" hidden="1" x14ac:dyDescent="0.25">
      <c r="B16" s="197" t="s">
        <v>10</v>
      </c>
      <c r="C16" s="198"/>
      <c r="D16" s="198"/>
      <c r="E16" s="198"/>
      <c r="F16" s="199"/>
      <c r="G16" s="140"/>
      <c r="H16" s="11"/>
      <c r="I16" s="12" t="e">
        <f>VLOOKUP($B16,'[1]CENIK KOMPONENT'!$A:$J,9,FALSE)</f>
        <v>#N/A</v>
      </c>
      <c r="J16" s="12"/>
      <c r="K16" s="11"/>
    </row>
    <row r="17" spans="2:11" hidden="1" x14ac:dyDescent="0.25">
      <c r="B17" s="10"/>
      <c r="C17" s="181"/>
      <c r="D17" s="181"/>
      <c r="E17" s="181"/>
      <c r="F17" s="181"/>
      <c r="G17" s="140"/>
      <c r="H17" s="11"/>
      <c r="I17" s="12" t="e">
        <f>VLOOKUP($B17,'[1]CENIK KOMPONENT'!$A:$J,9,FALSE)</f>
        <v>#N/A</v>
      </c>
      <c r="J17" s="12"/>
      <c r="K17" s="11" t="s">
        <v>732</v>
      </c>
    </row>
    <row r="18" spans="2:11" x14ac:dyDescent="0.25">
      <c r="B18" s="197" t="s">
        <v>5</v>
      </c>
      <c r="C18" s="198"/>
      <c r="D18" s="198"/>
      <c r="E18" s="198"/>
      <c r="F18" s="199"/>
      <c r="G18" s="140"/>
      <c r="H18" s="11"/>
      <c r="I18" s="12"/>
      <c r="J18" s="12"/>
      <c r="K18" s="11"/>
    </row>
    <row r="19" spans="2:11" x14ac:dyDescent="0.25">
      <c r="B19" s="10"/>
      <c r="C19" s="181"/>
      <c r="D19" s="181"/>
      <c r="E19" s="181"/>
      <c r="F19" s="181"/>
      <c r="G19" s="140"/>
      <c r="H19" s="11"/>
      <c r="I19" s="12"/>
      <c r="J19" s="12"/>
      <c r="K19" s="11" t="s">
        <v>731</v>
      </c>
    </row>
    <row r="20" spans="2:11" x14ac:dyDescent="0.25">
      <c r="B20" s="197" t="s">
        <v>6</v>
      </c>
      <c r="C20" s="198"/>
      <c r="D20" s="198"/>
      <c r="E20" s="198"/>
      <c r="F20" s="199"/>
      <c r="G20" s="140"/>
      <c r="H20" s="11"/>
      <c r="I20" s="12"/>
      <c r="J20" s="12"/>
      <c r="K20" s="11"/>
    </row>
    <row r="21" spans="2:11" x14ac:dyDescent="0.25">
      <c r="B21" s="10"/>
      <c r="C21" s="181"/>
      <c r="D21" s="181"/>
      <c r="E21" s="181"/>
      <c r="F21" s="181"/>
      <c r="G21" s="140"/>
      <c r="H21" s="11"/>
      <c r="I21" s="12"/>
      <c r="J21" s="12"/>
      <c r="K21" s="11" t="s">
        <v>743</v>
      </c>
    </row>
    <row r="22" spans="2:11" x14ac:dyDescent="0.25">
      <c r="B22" s="197" t="s">
        <v>745</v>
      </c>
      <c r="C22" s="198"/>
      <c r="D22" s="198"/>
      <c r="E22" s="198"/>
      <c r="F22" s="199"/>
      <c r="G22" s="140"/>
      <c r="H22" s="11"/>
      <c r="I22" s="12"/>
      <c r="J22" s="12"/>
      <c r="K22" s="11"/>
    </row>
    <row r="23" spans="2:11" x14ac:dyDescent="0.25">
      <c r="B23" s="10"/>
      <c r="C23" s="181"/>
      <c r="D23" s="181"/>
      <c r="E23" s="181"/>
      <c r="F23" s="181"/>
      <c r="G23" s="140"/>
      <c r="H23" s="11"/>
      <c r="I23" s="12"/>
      <c r="J23" s="12"/>
      <c r="K23" s="11" t="s">
        <v>744</v>
      </c>
    </row>
    <row r="24" spans="2:11" x14ac:dyDescent="0.25">
      <c r="B24" s="197" t="s">
        <v>12</v>
      </c>
      <c r="C24" s="198"/>
      <c r="D24" s="198"/>
      <c r="E24" s="198"/>
      <c r="F24" s="199"/>
      <c r="G24" s="140"/>
      <c r="H24" s="11"/>
      <c r="I24" s="12"/>
      <c r="J24" s="12"/>
      <c r="K24" s="11"/>
    </row>
    <row r="25" spans="2:11" x14ac:dyDescent="0.25">
      <c r="B25" s="10"/>
      <c r="C25" s="181"/>
      <c r="D25" s="181"/>
      <c r="E25" s="181"/>
      <c r="F25" s="181"/>
      <c r="G25" s="140"/>
      <c r="H25" s="11"/>
      <c r="I25" s="12"/>
      <c r="J25" s="12"/>
      <c r="K25" s="11" t="s">
        <v>729</v>
      </c>
    </row>
    <row r="26" spans="2:11" hidden="1" x14ac:dyDescent="0.25">
      <c r="B26" s="10" t="s">
        <v>4</v>
      </c>
      <c r="C26" s="181"/>
      <c r="D26" s="181"/>
      <c r="E26" s="181"/>
      <c r="F26" s="181"/>
      <c r="G26" s="140"/>
      <c r="H26" s="11"/>
      <c r="I26" s="12" t="e">
        <f>VLOOKUP($B26,'[1]CENIK KOMPONENT'!$A:$J,9,FALSE)</f>
        <v>#N/A</v>
      </c>
      <c r="J26" s="12"/>
    </row>
    <row r="27" spans="2:11" hidden="1" x14ac:dyDescent="0.25">
      <c r="B27" s="10" t="s">
        <v>4</v>
      </c>
      <c r="C27" s="181"/>
      <c r="D27" s="181"/>
      <c r="E27" s="181"/>
      <c r="F27" s="181"/>
      <c r="G27" s="140"/>
      <c r="H27" s="11"/>
      <c r="I27" s="12" t="e">
        <f>VLOOKUP($B27,'[1]CENIK KOMPONENT'!$A:$J,9,FALSE)</f>
        <v>#N/A</v>
      </c>
      <c r="J27" s="12"/>
    </row>
    <row r="28" spans="2:11" hidden="1" x14ac:dyDescent="0.25">
      <c r="B28" s="10" t="s">
        <v>4</v>
      </c>
      <c r="C28" s="181"/>
      <c r="D28" s="181"/>
      <c r="E28" s="181"/>
      <c r="F28" s="181"/>
      <c r="G28" s="140"/>
      <c r="H28" s="11"/>
      <c r="I28" s="12" t="e">
        <f>VLOOKUP($B28,'[1]CENIK KOMPONENT'!$A:$J,9,FALSE)</f>
        <v>#N/A</v>
      </c>
      <c r="J28" s="12"/>
    </row>
    <row r="29" spans="2:11" hidden="1" x14ac:dyDescent="0.25">
      <c r="B29" s="10" t="s">
        <v>4</v>
      </c>
      <c r="C29" s="181"/>
      <c r="D29" s="181"/>
      <c r="E29" s="181"/>
      <c r="F29" s="181"/>
      <c r="G29" s="140"/>
      <c r="H29" s="11"/>
      <c r="I29" s="12" t="e">
        <f>VLOOKUP($B29,'[1]CENIK KOMPONENT'!$A:$J,9,FALSE)</f>
        <v>#N/A</v>
      </c>
      <c r="J29" s="12"/>
    </row>
    <row r="30" spans="2:11" hidden="1" x14ac:dyDescent="0.25">
      <c r="B30" s="10" t="s">
        <v>4</v>
      </c>
      <c r="C30" s="181"/>
      <c r="D30" s="181"/>
      <c r="E30" s="181"/>
      <c r="F30" s="181"/>
      <c r="G30" s="140"/>
      <c r="H30" s="11"/>
      <c r="I30" s="12" t="e">
        <f>VLOOKUP($B30,'[1]CENIK KOMPONENT'!$A:$J,9,FALSE)</f>
        <v>#N/A</v>
      </c>
      <c r="J30" s="12"/>
    </row>
    <row r="31" spans="2:11" hidden="1" x14ac:dyDescent="0.25">
      <c r="B31" s="10" t="s">
        <v>4</v>
      </c>
      <c r="C31" s="181"/>
      <c r="D31" s="181"/>
      <c r="E31" s="181"/>
      <c r="F31" s="181"/>
      <c r="G31" s="140"/>
      <c r="H31" s="11"/>
      <c r="I31" s="12" t="e">
        <f>VLOOKUP($B31,'[1]CENIK KOMPONENT'!$A:$J,9,FALSE)</f>
        <v>#N/A</v>
      </c>
      <c r="J31" s="12"/>
    </row>
    <row r="32" spans="2:11" ht="0.95" customHeight="1" x14ac:dyDescent="0.25">
      <c r="B32" s="10" t="s">
        <v>4</v>
      </c>
      <c r="C32" s="181"/>
      <c r="D32" s="181"/>
      <c r="E32" s="181"/>
      <c r="F32" s="181"/>
      <c r="G32" s="140" t="e">
        <f>VLOOKUP($B32,'[1]CENIK KOMPONENT'!$A$3:$K$414,5,FALSE)</f>
        <v>#N/A</v>
      </c>
      <c r="H32" s="11"/>
      <c r="I32" s="12" t="e">
        <f>VLOOKUP($B32,'[1]CENIK KOMPONENT'!$A:$J,9,FALSE)</f>
        <v>#N/A</v>
      </c>
      <c r="J32" s="12"/>
    </row>
    <row r="33" spans="7:14" x14ac:dyDescent="0.25">
      <c r="I33" s="13"/>
      <c r="J33" s="13"/>
    </row>
    <row r="34" spans="7:14" ht="15.75" x14ac:dyDescent="0.25">
      <c r="G34" s="176" t="s">
        <v>728</v>
      </c>
      <c r="H34" s="176"/>
      <c r="I34" s="176"/>
      <c r="J34" s="14">
        <f>SUM(J8:J33)</f>
        <v>0</v>
      </c>
      <c r="L34" s="176" t="s">
        <v>726</v>
      </c>
      <c r="M34" s="176"/>
      <c r="N34" s="176"/>
    </row>
    <row r="35" spans="7:14" x14ac:dyDescent="0.25">
      <c r="G35" s="177" t="s">
        <v>727</v>
      </c>
      <c r="H35" s="177"/>
      <c r="I35" s="177"/>
      <c r="J35" s="13">
        <f>J34/109.5*9.5</f>
        <v>0</v>
      </c>
      <c r="L35" t="s">
        <v>726</v>
      </c>
    </row>
    <row r="36" spans="7:14" ht="7.5" customHeight="1" x14ac:dyDescent="0.25"/>
    <row r="37" spans="7:14" ht="7.5" customHeight="1" x14ac:dyDescent="0.25"/>
  </sheetData>
  <sheetProtection selectLockedCells="1" selectUnlockedCells="1"/>
  <mergeCells count="32">
    <mergeCell ref="L34:N34"/>
    <mergeCell ref="G35:I35"/>
    <mergeCell ref="C28:F28"/>
    <mergeCell ref="C29:F29"/>
    <mergeCell ref="C30:F30"/>
    <mergeCell ref="C31:F31"/>
    <mergeCell ref="C32:F32"/>
    <mergeCell ref="G34:I34"/>
    <mergeCell ref="C27:F27"/>
    <mergeCell ref="B16:F16"/>
    <mergeCell ref="C17:F17"/>
    <mergeCell ref="B18:F18"/>
    <mergeCell ref="C19:F19"/>
    <mergeCell ref="B20:F20"/>
    <mergeCell ref="C21:F21"/>
    <mergeCell ref="B22:F22"/>
    <mergeCell ref="C23:F23"/>
    <mergeCell ref="B24:F24"/>
    <mergeCell ref="C26:F26"/>
    <mergeCell ref="C25:F25"/>
    <mergeCell ref="C15:F15"/>
    <mergeCell ref="D3:J3"/>
    <mergeCell ref="D4:F4"/>
    <mergeCell ref="D5:J5"/>
    <mergeCell ref="C7:F7"/>
    <mergeCell ref="C8:F8"/>
    <mergeCell ref="B9:F9"/>
    <mergeCell ref="C10:F10"/>
    <mergeCell ref="C11:F11"/>
    <mergeCell ref="B12:F12"/>
    <mergeCell ref="C13:F13"/>
    <mergeCell ref="B14:F14"/>
  </mergeCells>
  <pageMargins left="1.1023622047244095" right="0.70866141732283472" top="0.74803149606299213" bottom="0.74803149606299213" header="0.31496062992125984" footer="0.31496062992125984"/>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E4071-3943-40E4-8682-BE5891F58DD1}">
  <dimension ref="B1:N39"/>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0.140625" hidden="1" customWidth="1"/>
  </cols>
  <sheetData>
    <row r="1" spans="2:11" x14ac:dyDescent="0.25">
      <c r="B1" s="117"/>
      <c r="C1" s="117"/>
    </row>
    <row r="2" spans="2:11" ht="15.75" x14ac:dyDescent="0.25">
      <c r="B2" s="2" t="s">
        <v>0</v>
      </c>
      <c r="D2" s="2" t="s">
        <v>422</v>
      </c>
      <c r="E2" s="3"/>
      <c r="F2" s="3"/>
      <c r="G2" s="3"/>
      <c r="H2" s="3"/>
      <c r="I2" s="4"/>
    </row>
    <row r="3" spans="2:11" ht="15.75" x14ac:dyDescent="0.25">
      <c r="D3" s="185"/>
      <c r="E3" s="185"/>
      <c r="F3" s="185"/>
      <c r="G3" s="185"/>
      <c r="H3" s="185"/>
      <c r="I3" s="185"/>
      <c r="J3" s="185"/>
    </row>
    <row r="4" spans="2:11" ht="18.600000000000001" customHeight="1" x14ac:dyDescent="0.35">
      <c r="B4" s="5"/>
      <c r="C4" s="5"/>
      <c r="D4" s="186" t="s">
        <v>421</v>
      </c>
      <c r="E4" s="176"/>
      <c r="F4" s="176"/>
      <c r="G4" s="141" t="s">
        <v>740</v>
      </c>
    </row>
    <row r="5" spans="2:11" hidden="1" x14ac:dyDescent="0.25">
      <c r="B5" s="6"/>
      <c r="C5" s="114" t="s">
        <v>739</v>
      </c>
      <c r="D5" s="200">
        <f>+J36</f>
        <v>0</v>
      </c>
      <c r="E5" s="177"/>
      <c r="F5" s="177"/>
      <c r="G5" s="177"/>
      <c r="H5" s="177"/>
      <c r="I5" s="177"/>
      <c r="J5" s="177"/>
    </row>
    <row r="6" spans="2:11" ht="12.95" customHeight="1" x14ac:dyDescent="0.25">
      <c r="I6" s="7"/>
      <c r="J6" s="8"/>
    </row>
    <row r="7" spans="2:11" s="9" customFormat="1" ht="41.45" customHeight="1" x14ac:dyDescent="0.2">
      <c r="B7" s="112" t="s">
        <v>1</v>
      </c>
      <c r="C7" s="193" t="s">
        <v>2</v>
      </c>
      <c r="D7" s="193"/>
      <c r="E7" s="193"/>
      <c r="F7" s="193"/>
      <c r="G7" s="144" t="s">
        <v>774</v>
      </c>
      <c r="H7" s="144" t="s">
        <v>738</v>
      </c>
      <c r="I7" s="113" t="s">
        <v>3</v>
      </c>
      <c r="J7" s="112" t="s">
        <v>751</v>
      </c>
    </row>
    <row r="8" spans="2:11" s="9" customFormat="1" ht="12.75" x14ac:dyDescent="0.2">
      <c r="B8" s="194" t="s">
        <v>7</v>
      </c>
      <c r="C8" s="195"/>
      <c r="D8" s="195"/>
      <c r="E8" s="195"/>
      <c r="F8" s="196"/>
      <c r="G8" s="120"/>
      <c r="H8" s="118"/>
      <c r="I8" s="119"/>
      <c r="J8" s="118"/>
    </row>
    <row r="9" spans="2:11" x14ac:dyDescent="0.25">
      <c r="B9" s="10"/>
      <c r="C9" s="181"/>
      <c r="D9" s="181"/>
      <c r="E9" s="181"/>
      <c r="F9" s="181"/>
      <c r="G9" s="140"/>
      <c r="H9" s="11"/>
      <c r="I9" s="12"/>
      <c r="J9" s="12"/>
      <c r="K9" s="11" t="s">
        <v>737</v>
      </c>
    </row>
    <row r="10" spans="2:11" x14ac:dyDescent="0.25">
      <c r="B10" s="10"/>
      <c r="C10" s="181"/>
      <c r="D10" s="181"/>
      <c r="E10" s="181"/>
      <c r="F10" s="181"/>
      <c r="G10" s="140"/>
      <c r="H10" s="11"/>
      <c r="I10" s="12"/>
      <c r="J10" s="12"/>
      <c r="K10" s="11"/>
    </row>
    <row r="11" spans="2:11" x14ac:dyDescent="0.25">
      <c r="B11" s="197" t="s">
        <v>8</v>
      </c>
      <c r="C11" s="198"/>
      <c r="D11" s="198"/>
      <c r="E11" s="198"/>
      <c r="F11" s="199"/>
      <c r="G11" s="140"/>
      <c r="H11" s="11"/>
      <c r="I11" s="12"/>
      <c r="J11" s="12"/>
      <c r="K11" s="11"/>
    </row>
    <row r="12" spans="2:11" hidden="1" x14ac:dyDescent="0.25">
      <c r="B12" s="10" t="s">
        <v>746</v>
      </c>
      <c r="C12" s="181"/>
      <c r="D12" s="181"/>
      <c r="E12" s="181"/>
      <c r="F12" s="181"/>
      <c r="G12" s="140"/>
      <c r="H12" s="11"/>
      <c r="I12" s="12" t="e">
        <f>VLOOKUP($B12,'[1]CENIK KOMPONENT'!$A:$J,9,FALSE)</f>
        <v>#N/A</v>
      </c>
      <c r="J12" s="12"/>
      <c r="K12" s="11" t="s">
        <v>735</v>
      </c>
    </row>
    <row r="13" spans="2:11" x14ac:dyDescent="0.25">
      <c r="B13" s="10"/>
      <c r="C13" s="181"/>
      <c r="D13" s="181"/>
      <c r="E13" s="181"/>
      <c r="F13" s="181"/>
      <c r="G13" s="140"/>
      <c r="H13" s="11"/>
      <c r="I13" s="12"/>
      <c r="J13" s="12"/>
      <c r="K13" s="11" t="s">
        <v>736</v>
      </c>
    </row>
    <row r="14" spans="2:11" x14ac:dyDescent="0.25">
      <c r="B14" s="197" t="s">
        <v>9</v>
      </c>
      <c r="C14" s="198"/>
      <c r="D14" s="198"/>
      <c r="E14" s="198"/>
      <c r="F14" s="199"/>
      <c r="G14" s="140"/>
      <c r="H14" s="11"/>
      <c r="I14" s="12"/>
      <c r="J14" s="12"/>
      <c r="K14" s="11"/>
    </row>
    <row r="15" spans="2:11" x14ac:dyDescent="0.25">
      <c r="B15" s="10"/>
      <c r="C15" s="181"/>
      <c r="D15" s="181"/>
      <c r="E15" s="181"/>
      <c r="F15" s="181"/>
      <c r="G15" s="140"/>
      <c r="H15" s="11"/>
      <c r="I15" s="12"/>
      <c r="J15" s="12"/>
      <c r="K15" s="11"/>
    </row>
    <row r="16" spans="2:11" x14ac:dyDescent="0.25">
      <c r="B16" s="10"/>
      <c r="C16" s="181"/>
      <c r="D16" s="181"/>
      <c r="E16" s="181"/>
      <c r="F16" s="181"/>
      <c r="G16" s="140"/>
      <c r="H16" s="11"/>
      <c r="I16" s="12"/>
      <c r="J16" s="12"/>
      <c r="K16" s="11" t="s">
        <v>734</v>
      </c>
    </row>
    <row r="17" spans="2:11" hidden="1" x14ac:dyDescent="0.25">
      <c r="B17" s="197"/>
      <c r="C17" s="198"/>
      <c r="D17" s="198"/>
      <c r="E17" s="198"/>
      <c r="F17" s="199"/>
      <c r="G17" s="140"/>
      <c r="H17" s="11"/>
      <c r="I17" s="12" t="e">
        <f>VLOOKUP($B17,'[1]CENIK KOMPONENT'!$A:$J,9,FALSE)</f>
        <v>#N/A</v>
      </c>
      <c r="J17" s="12"/>
      <c r="K17" s="11"/>
    </row>
    <row r="18" spans="2:11" hidden="1" x14ac:dyDescent="0.25">
      <c r="B18" s="10"/>
      <c r="C18" s="181"/>
      <c r="D18" s="181"/>
      <c r="E18" s="181"/>
      <c r="F18" s="181"/>
      <c r="G18" s="140"/>
      <c r="H18" s="11"/>
      <c r="I18" s="12" t="e">
        <f>VLOOKUP($B18,'[1]CENIK KOMPONENT'!$A:$J,9,FALSE)</f>
        <v>#N/A</v>
      </c>
      <c r="J18" s="12"/>
      <c r="K18" s="11" t="s">
        <v>733</v>
      </c>
    </row>
    <row r="19" spans="2:11" hidden="1" x14ac:dyDescent="0.25">
      <c r="B19" s="197" t="s">
        <v>10</v>
      </c>
      <c r="C19" s="198"/>
      <c r="D19" s="198"/>
      <c r="E19" s="198"/>
      <c r="F19" s="199"/>
      <c r="G19" s="140"/>
      <c r="H19" s="11"/>
      <c r="I19" s="12" t="e">
        <f>VLOOKUP($B19,'[1]CENIK KOMPONENT'!$A:$J,9,FALSE)</f>
        <v>#N/A</v>
      </c>
      <c r="J19" s="12"/>
      <c r="K19" s="11"/>
    </row>
    <row r="20" spans="2:11" hidden="1" x14ac:dyDescent="0.25">
      <c r="B20" s="10" t="s">
        <v>746</v>
      </c>
      <c r="C20" s="181"/>
      <c r="D20" s="181"/>
      <c r="E20" s="181"/>
      <c r="F20" s="181"/>
      <c r="G20" s="140"/>
      <c r="H20" s="11"/>
      <c r="I20" s="12" t="e">
        <f>VLOOKUP($B20,'[1]CENIK KOMPONENT'!$A:$J,9,FALSE)</f>
        <v>#N/A</v>
      </c>
      <c r="J20" s="12"/>
      <c r="K20" s="11" t="s">
        <v>732</v>
      </c>
    </row>
    <row r="21" spans="2:11" x14ac:dyDescent="0.25">
      <c r="B21" s="197" t="s">
        <v>5</v>
      </c>
      <c r="C21" s="198"/>
      <c r="D21" s="198"/>
      <c r="E21" s="198"/>
      <c r="F21" s="199"/>
      <c r="G21" s="140"/>
      <c r="H21" s="11"/>
      <c r="I21" s="12"/>
      <c r="J21" s="12"/>
      <c r="K21" s="11"/>
    </row>
    <row r="22" spans="2:11" x14ac:dyDescent="0.25">
      <c r="B22" s="10"/>
      <c r="C22" s="181"/>
      <c r="D22" s="181"/>
      <c r="E22" s="181"/>
      <c r="F22" s="181"/>
      <c r="G22" s="140"/>
      <c r="H22" s="11"/>
      <c r="I22" s="12"/>
      <c r="J22" s="12"/>
      <c r="K22" s="11" t="s">
        <v>731</v>
      </c>
    </row>
    <row r="23" spans="2:11" x14ac:dyDescent="0.25">
      <c r="B23" s="197" t="s">
        <v>12</v>
      </c>
      <c r="C23" s="198"/>
      <c r="D23" s="198"/>
      <c r="E23" s="198"/>
      <c r="F23" s="199"/>
      <c r="G23" s="140"/>
      <c r="H23" s="11"/>
      <c r="I23" s="12"/>
      <c r="J23" s="12"/>
      <c r="K23" s="11"/>
    </row>
    <row r="24" spans="2:11" x14ac:dyDescent="0.25">
      <c r="B24" s="10"/>
      <c r="C24" s="181"/>
      <c r="D24" s="181"/>
      <c r="E24" s="181"/>
      <c r="F24" s="181"/>
      <c r="G24" s="140"/>
      <c r="H24" s="11"/>
      <c r="I24" s="12"/>
      <c r="J24" s="12"/>
      <c r="K24" s="11" t="s">
        <v>729</v>
      </c>
    </row>
    <row r="25" spans="2:11" x14ac:dyDescent="0.25">
      <c r="B25" s="197" t="s">
        <v>13</v>
      </c>
      <c r="C25" s="198"/>
      <c r="D25" s="198"/>
      <c r="E25" s="198"/>
      <c r="F25" s="199"/>
      <c r="G25" s="140"/>
      <c r="H25" s="11"/>
      <c r="I25" s="12"/>
      <c r="J25" s="12"/>
      <c r="K25" s="11"/>
    </row>
    <row r="26" spans="2:11" x14ac:dyDescent="0.25">
      <c r="B26" s="10"/>
      <c r="C26" s="181"/>
      <c r="D26" s="181"/>
      <c r="E26" s="181"/>
      <c r="F26" s="181"/>
      <c r="G26" s="140"/>
      <c r="H26" s="11"/>
      <c r="I26" s="12"/>
      <c r="J26" s="12"/>
      <c r="K26" s="11" t="s">
        <v>730</v>
      </c>
    </row>
    <row r="27" spans="2:11" hidden="1" x14ac:dyDescent="0.25">
      <c r="B27" s="10" t="s">
        <v>4</v>
      </c>
      <c r="C27" s="181"/>
      <c r="D27" s="181"/>
      <c r="E27" s="181"/>
      <c r="F27" s="181"/>
      <c r="G27" s="140"/>
      <c r="H27" s="11"/>
      <c r="I27" s="12" t="e">
        <f>VLOOKUP($B27,'[1]CENIK KOMPONENT'!$A:$J,9,FALSE)</f>
        <v>#N/A</v>
      </c>
      <c r="J27" s="12"/>
    </row>
    <row r="28" spans="2:11" hidden="1" x14ac:dyDescent="0.25">
      <c r="B28" s="10" t="s">
        <v>4</v>
      </c>
      <c r="C28" s="181"/>
      <c r="D28" s="181"/>
      <c r="E28" s="181"/>
      <c r="F28" s="181"/>
      <c r="G28" s="140"/>
      <c r="H28" s="11"/>
      <c r="I28" s="12" t="e">
        <f>VLOOKUP($B28,'[1]CENIK KOMPONENT'!$A:$J,9,FALSE)</f>
        <v>#N/A</v>
      </c>
      <c r="J28" s="12"/>
    </row>
    <row r="29" spans="2:11" hidden="1" x14ac:dyDescent="0.25">
      <c r="B29" s="10" t="s">
        <v>4</v>
      </c>
      <c r="C29" s="181"/>
      <c r="D29" s="181"/>
      <c r="E29" s="181"/>
      <c r="F29" s="181"/>
      <c r="G29" s="140"/>
      <c r="H29" s="11"/>
      <c r="I29" s="12" t="e">
        <f>VLOOKUP($B29,'[1]CENIK KOMPONENT'!$A:$J,9,FALSE)</f>
        <v>#N/A</v>
      </c>
      <c r="J29" s="12"/>
    </row>
    <row r="30" spans="2:11" hidden="1" x14ac:dyDescent="0.25">
      <c r="B30" s="10" t="s">
        <v>4</v>
      </c>
      <c r="C30" s="181"/>
      <c r="D30" s="181"/>
      <c r="E30" s="181"/>
      <c r="F30" s="181"/>
      <c r="G30" s="140"/>
      <c r="H30" s="11"/>
      <c r="I30" s="12" t="e">
        <f>VLOOKUP($B30,'[1]CENIK KOMPONENT'!$A:$J,9,FALSE)</f>
        <v>#N/A</v>
      </c>
      <c r="J30" s="12"/>
    </row>
    <row r="31" spans="2:11" hidden="1" x14ac:dyDescent="0.25">
      <c r="B31" s="10" t="s">
        <v>4</v>
      </c>
      <c r="C31" s="181"/>
      <c r="D31" s="181"/>
      <c r="E31" s="181"/>
      <c r="F31" s="181"/>
      <c r="G31" s="140"/>
      <c r="H31" s="11"/>
      <c r="I31" s="12" t="e">
        <f>VLOOKUP($B31,'[1]CENIK KOMPONENT'!$A:$J,9,FALSE)</f>
        <v>#N/A</v>
      </c>
      <c r="J31" s="12"/>
    </row>
    <row r="32" spans="2:11" hidden="1" x14ac:dyDescent="0.25">
      <c r="B32" s="10" t="s">
        <v>4</v>
      </c>
      <c r="C32" s="181"/>
      <c r="D32" s="181"/>
      <c r="E32" s="181"/>
      <c r="F32" s="181"/>
      <c r="G32" s="140"/>
      <c r="H32" s="11"/>
      <c r="I32" s="12" t="e">
        <f>VLOOKUP($B32,'[1]CENIK KOMPONENT'!$A:$J,9,FALSE)</f>
        <v>#N/A</v>
      </c>
      <c r="J32" s="12"/>
    </row>
    <row r="33" spans="2:14" hidden="1" x14ac:dyDescent="0.25">
      <c r="B33" s="10" t="s">
        <v>4</v>
      </c>
      <c r="C33" s="181"/>
      <c r="D33" s="181"/>
      <c r="E33" s="181"/>
      <c r="F33" s="181"/>
      <c r="G33" s="140"/>
      <c r="H33" s="11"/>
      <c r="I33" s="12" t="e">
        <f>VLOOKUP($B33,'[1]CENIK KOMPONENT'!$A:$J,9,FALSE)</f>
        <v>#N/A</v>
      </c>
      <c r="J33" s="12"/>
    </row>
    <row r="34" spans="2:14" ht="0.95" customHeight="1" x14ac:dyDescent="0.25">
      <c r="B34" s="10" t="s">
        <v>4</v>
      </c>
      <c r="C34" s="181"/>
      <c r="D34" s="181"/>
      <c r="E34" s="181"/>
      <c r="F34" s="181"/>
      <c r="G34" s="140" t="e">
        <f>VLOOKUP($B34,'[1]CENIK KOMPONENT'!$A$3:$K$414,5,FALSE)</f>
        <v>#N/A</v>
      </c>
      <c r="H34" s="11"/>
      <c r="I34" s="12" t="e">
        <f>VLOOKUP($B34,'[1]CENIK KOMPONENT'!$A:$J,9,FALSE)</f>
        <v>#N/A</v>
      </c>
      <c r="J34" s="12"/>
    </row>
    <row r="35" spans="2:14" x14ac:dyDescent="0.25">
      <c r="I35" s="13"/>
      <c r="J35" s="13"/>
    </row>
    <row r="36" spans="2:14" ht="15.75" x14ac:dyDescent="0.25">
      <c r="G36" s="176" t="s">
        <v>728</v>
      </c>
      <c r="H36" s="176"/>
      <c r="I36" s="176"/>
      <c r="J36" s="14">
        <f>SUM(J9:J35)</f>
        <v>0</v>
      </c>
      <c r="L36" s="176" t="s">
        <v>726</v>
      </c>
      <c r="M36" s="176"/>
      <c r="N36" s="176"/>
    </row>
    <row r="37" spans="2:14" x14ac:dyDescent="0.25">
      <c r="G37" s="177" t="s">
        <v>727</v>
      </c>
      <c r="H37" s="177"/>
      <c r="I37" s="177"/>
      <c r="J37" s="13">
        <f>J36/109.5*9.5</f>
        <v>0</v>
      </c>
      <c r="L37" t="s">
        <v>726</v>
      </c>
    </row>
    <row r="38" spans="2:14" ht="7.5" customHeight="1" x14ac:dyDescent="0.25"/>
    <row r="39" spans="2:14" ht="7.5" customHeight="1" x14ac:dyDescent="0.25"/>
  </sheetData>
  <sheetProtection selectLockedCells="1" selectUnlockedCells="1"/>
  <mergeCells count="34">
    <mergeCell ref="L36:N36"/>
    <mergeCell ref="G36:I36"/>
    <mergeCell ref="G37:I37"/>
    <mergeCell ref="C29:F29"/>
    <mergeCell ref="C30:F30"/>
    <mergeCell ref="C31:F31"/>
    <mergeCell ref="C32:F32"/>
    <mergeCell ref="C33:F33"/>
    <mergeCell ref="C34:F34"/>
    <mergeCell ref="C28:F28"/>
    <mergeCell ref="B17:F17"/>
    <mergeCell ref="C18:F18"/>
    <mergeCell ref="B19:F19"/>
    <mergeCell ref="C20:F20"/>
    <mergeCell ref="B21:F21"/>
    <mergeCell ref="C22:F22"/>
    <mergeCell ref="B23:F23"/>
    <mergeCell ref="C24:F24"/>
    <mergeCell ref="B25:F25"/>
    <mergeCell ref="C26:F26"/>
    <mergeCell ref="C27:F27"/>
    <mergeCell ref="C16:F16"/>
    <mergeCell ref="D3:J3"/>
    <mergeCell ref="D4:F4"/>
    <mergeCell ref="D5:J5"/>
    <mergeCell ref="C7:F7"/>
    <mergeCell ref="B8:F8"/>
    <mergeCell ref="C9:F9"/>
    <mergeCell ref="C10:F10"/>
    <mergeCell ref="B11:F11"/>
    <mergeCell ref="C12:F12"/>
    <mergeCell ref="C13:F13"/>
    <mergeCell ref="B14:F14"/>
    <mergeCell ref="C15:F15"/>
  </mergeCells>
  <pageMargins left="1.1023622047244095" right="0.70866141732283472" top="0.74803149606299213" bottom="0.74803149606299213" header="0.31496062992125984" footer="0.31496062992125984"/>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93A54-3ECC-4E6D-84AF-F5A38208514D}">
  <dimension ref="B1:N37"/>
  <sheetViews>
    <sheetView showGridLines="0" topLeftCell="B1"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5.7109375" hidden="1" customWidth="1"/>
  </cols>
  <sheetData>
    <row r="1" spans="2:11" x14ac:dyDescent="0.25">
      <c r="B1" s="117"/>
      <c r="C1" s="117"/>
    </row>
    <row r="2" spans="2:11" ht="15.75" x14ac:dyDescent="0.25">
      <c r="B2" s="2" t="s">
        <v>0</v>
      </c>
      <c r="D2" s="2" t="s">
        <v>424</v>
      </c>
      <c r="E2" s="3"/>
      <c r="F2" s="3"/>
      <c r="G2" s="3"/>
      <c r="H2" s="3"/>
      <c r="I2" s="4"/>
    </row>
    <row r="3" spans="2:11" ht="15.75" x14ac:dyDescent="0.25">
      <c r="D3" s="185"/>
      <c r="E3" s="185"/>
      <c r="F3" s="185"/>
      <c r="G3" s="185"/>
      <c r="H3" s="185"/>
      <c r="I3" s="185"/>
      <c r="J3" s="185"/>
    </row>
    <row r="4" spans="2:11" ht="18.600000000000001" customHeight="1" x14ac:dyDescent="0.35">
      <c r="B4" s="5"/>
      <c r="C4" s="5"/>
      <c r="D4" s="186" t="s">
        <v>423</v>
      </c>
      <c r="E4" s="176"/>
      <c r="F4" s="176"/>
      <c r="G4" s="141" t="s">
        <v>740</v>
      </c>
    </row>
    <row r="5" spans="2:11" hidden="1" x14ac:dyDescent="0.25">
      <c r="B5" s="6"/>
      <c r="C5" s="114" t="s">
        <v>739</v>
      </c>
      <c r="D5" s="200">
        <f>+J34</f>
        <v>0</v>
      </c>
      <c r="E5" s="177"/>
      <c r="F5" s="177"/>
      <c r="G5" s="177"/>
      <c r="H5" s="177"/>
      <c r="I5" s="177"/>
      <c r="J5" s="177"/>
    </row>
    <row r="6" spans="2:11" ht="12.95" customHeight="1" x14ac:dyDescent="0.25">
      <c r="I6" s="7"/>
      <c r="J6" s="8"/>
    </row>
    <row r="7" spans="2:11" s="9" customFormat="1" ht="42" customHeight="1" x14ac:dyDescent="0.2">
      <c r="B7" s="112" t="s">
        <v>1</v>
      </c>
      <c r="C7" s="193" t="s">
        <v>2</v>
      </c>
      <c r="D7" s="193"/>
      <c r="E7" s="193"/>
      <c r="F7" s="193"/>
      <c r="G7" s="144" t="s">
        <v>774</v>
      </c>
      <c r="H7" s="144" t="s">
        <v>738</v>
      </c>
      <c r="I7" s="113" t="s">
        <v>3</v>
      </c>
      <c r="J7" s="112" t="s">
        <v>751</v>
      </c>
    </row>
    <row r="8" spans="2:11" s="9" customFormat="1" ht="12.75" x14ac:dyDescent="0.2">
      <c r="B8" s="194" t="s">
        <v>7</v>
      </c>
      <c r="C8" s="195"/>
      <c r="D8" s="195"/>
      <c r="E8" s="195"/>
      <c r="F8" s="196"/>
      <c r="G8" s="120"/>
      <c r="H8" s="118"/>
      <c r="I8" s="119"/>
      <c r="J8" s="118"/>
    </row>
    <row r="9" spans="2:11" x14ac:dyDescent="0.25">
      <c r="B9" s="10"/>
      <c r="C9" s="181"/>
      <c r="D9" s="181"/>
      <c r="E9" s="181"/>
      <c r="F9" s="181"/>
      <c r="G9" s="140"/>
      <c r="H9" s="11"/>
      <c r="I9" s="12"/>
      <c r="J9" s="12"/>
      <c r="K9" s="11" t="s">
        <v>737</v>
      </c>
    </row>
    <row r="10" spans="2:11" x14ac:dyDescent="0.25">
      <c r="B10" s="10"/>
      <c r="C10" s="181"/>
      <c r="D10" s="181"/>
      <c r="E10" s="181"/>
      <c r="F10" s="181"/>
      <c r="G10" s="140"/>
      <c r="H10" s="11"/>
      <c r="I10" s="12"/>
      <c r="J10" s="12"/>
      <c r="K10" s="11"/>
    </row>
    <row r="11" spans="2:11" x14ac:dyDescent="0.25">
      <c r="B11" s="197" t="s">
        <v>8</v>
      </c>
      <c r="C11" s="198"/>
      <c r="D11" s="198"/>
      <c r="E11" s="198"/>
      <c r="F11" s="199"/>
      <c r="G11" s="140"/>
      <c r="H11" s="11"/>
      <c r="I11" s="12"/>
      <c r="J11" s="12"/>
      <c r="K11" s="11"/>
    </row>
    <row r="12" spans="2:11" hidden="1" x14ac:dyDescent="0.25">
      <c r="B12" s="10" t="s">
        <v>746</v>
      </c>
      <c r="C12" s="181"/>
      <c r="D12" s="181"/>
      <c r="E12" s="181"/>
      <c r="F12" s="181"/>
      <c r="G12" s="140"/>
      <c r="H12" s="11"/>
      <c r="I12" s="12" t="e">
        <f>VLOOKUP($B12,'[1]CENIK KOMPONENT'!$A:$J,9,FALSE)</f>
        <v>#N/A</v>
      </c>
      <c r="J12" s="12"/>
      <c r="K12" s="11" t="s">
        <v>735</v>
      </c>
    </row>
    <row r="13" spans="2:11" x14ac:dyDescent="0.25">
      <c r="B13" s="10"/>
      <c r="C13" s="181"/>
      <c r="D13" s="181"/>
      <c r="E13" s="181"/>
      <c r="F13" s="181"/>
      <c r="G13" s="140"/>
      <c r="H13" s="11"/>
      <c r="I13" s="12"/>
      <c r="J13" s="12"/>
      <c r="K13" s="11" t="s">
        <v>736</v>
      </c>
    </row>
    <row r="14" spans="2:11" x14ac:dyDescent="0.25">
      <c r="B14" s="197" t="s">
        <v>9</v>
      </c>
      <c r="C14" s="198"/>
      <c r="D14" s="198"/>
      <c r="E14" s="198"/>
      <c r="F14" s="199"/>
      <c r="G14" s="140"/>
      <c r="H14" s="11"/>
      <c r="I14" s="12"/>
      <c r="J14" s="12"/>
      <c r="K14" s="11"/>
    </row>
    <row r="15" spans="2:11" x14ac:dyDescent="0.25">
      <c r="B15" s="10"/>
      <c r="C15" s="181"/>
      <c r="D15" s="181"/>
      <c r="E15" s="181"/>
      <c r="F15" s="181"/>
      <c r="G15" s="140"/>
      <c r="H15" s="11"/>
      <c r="I15" s="12"/>
      <c r="J15" s="12"/>
      <c r="K15" s="11" t="s">
        <v>734</v>
      </c>
    </row>
    <row r="16" spans="2:11" x14ac:dyDescent="0.25">
      <c r="B16" s="197" t="s">
        <v>11</v>
      </c>
      <c r="C16" s="198"/>
      <c r="D16" s="198"/>
      <c r="E16" s="198"/>
      <c r="F16" s="199"/>
      <c r="G16" s="140"/>
      <c r="H16" s="11"/>
      <c r="I16" s="12"/>
      <c r="J16" s="12"/>
      <c r="K16" s="11"/>
    </row>
    <row r="17" spans="2:11" x14ac:dyDescent="0.25">
      <c r="B17" s="10"/>
      <c r="C17" s="181"/>
      <c r="D17" s="181"/>
      <c r="E17" s="181"/>
      <c r="F17" s="181"/>
      <c r="G17" s="140"/>
      <c r="H17" s="11"/>
      <c r="I17" s="12"/>
      <c r="J17" s="12"/>
      <c r="K17" s="11" t="s">
        <v>733</v>
      </c>
    </row>
    <row r="18" spans="2:11" hidden="1" x14ac:dyDescent="0.25">
      <c r="B18" s="197" t="s">
        <v>10</v>
      </c>
      <c r="C18" s="198"/>
      <c r="D18" s="198"/>
      <c r="E18" s="198"/>
      <c r="F18" s="199"/>
      <c r="G18" s="140"/>
      <c r="H18" s="11"/>
      <c r="I18" s="12" t="e">
        <f>VLOOKUP($B18,'[1]CENIK KOMPONENT'!$A:$J,9,FALSE)</f>
        <v>#N/A</v>
      </c>
      <c r="J18" s="12"/>
      <c r="K18" s="11"/>
    </row>
    <row r="19" spans="2:11" hidden="1" x14ac:dyDescent="0.25">
      <c r="B19" s="10" t="s">
        <v>746</v>
      </c>
      <c r="C19" s="181"/>
      <c r="D19" s="181"/>
      <c r="E19" s="181"/>
      <c r="F19" s="181"/>
      <c r="G19" s="140"/>
      <c r="H19" s="11"/>
      <c r="I19" s="12" t="e">
        <f>VLOOKUP($B19,'[1]CENIK KOMPONENT'!$A:$J,9,FALSE)</f>
        <v>#N/A</v>
      </c>
      <c r="J19" s="12"/>
      <c r="K19" s="11" t="s">
        <v>732</v>
      </c>
    </row>
    <row r="20" spans="2:11" x14ac:dyDescent="0.25">
      <c r="B20" s="197" t="s">
        <v>5</v>
      </c>
      <c r="C20" s="198"/>
      <c r="D20" s="198"/>
      <c r="E20" s="198"/>
      <c r="F20" s="199"/>
      <c r="G20" s="140"/>
      <c r="H20" s="11"/>
      <c r="I20" s="12"/>
      <c r="J20" s="12"/>
      <c r="K20" s="11"/>
    </row>
    <row r="21" spans="2:11" x14ac:dyDescent="0.25">
      <c r="B21" s="10"/>
      <c r="C21" s="181"/>
      <c r="D21" s="181"/>
      <c r="E21" s="181"/>
      <c r="F21" s="181"/>
      <c r="G21" s="140"/>
      <c r="H21" s="11"/>
      <c r="I21" s="12"/>
      <c r="J21" s="12"/>
      <c r="K21" s="11" t="s">
        <v>731</v>
      </c>
    </row>
    <row r="22" spans="2:11" hidden="1" x14ac:dyDescent="0.25">
      <c r="B22" s="197" t="s">
        <v>6</v>
      </c>
      <c r="C22" s="198"/>
      <c r="D22" s="198"/>
      <c r="E22" s="198"/>
      <c r="F22" s="199"/>
      <c r="G22" s="140"/>
      <c r="H22" s="11"/>
      <c r="I22" s="12" t="e">
        <f>VLOOKUP($B22,'[1]CENIK KOMPONENT'!$A:$J,9,FALSE)</f>
        <v>#N/A</v>
      </c>
      <c r="J22" s="12"/>
      <c r="K22" s="11"/>
    </row>
    <row r="23" spans="2:11" hidden="1" x14ac:dyDescent="0.25">
      <c r="B23" s="10" t="s">
        <v>746</v>
      </c>
      <c r="C23" s="181"/>
      <c r="D23" s="181"/>
      <c r="E23" s="181"/>
      <c r="F23" s="181"/>
      <c r="G23" s="140"/>
      <c r="H23" s="11"/>
      <c r="I23" s="12" t="e">
        <f>VLOOKUP($B23,'[1]CENIK KOMPONENT'!$A:$J,9,FALSE)</f>
        <v>#N/A</v>
      </c>
      <c r="J23" s="12"/>
      <c r="K23" s="11" t="s">
        <v>743</v>
      </c>
    </row>
    <row r="24" spans="2:11" hidden="1" x14ac:dyDescent="0.25">
      <c r="B24" s="197" t="s">
        <v>12</v>
      </c>
      <c r="C24" s="198"/>
      <c r="D24" s="198"/>
      <c r="E24" s="198"/>
      <c r="F24" s="199"/>
      <c r="G24" s="140"/>
      <c r="H24" s="11"/>
      <c r="I24" s="12" t="e">
        <f>VLOOKUP($B24,'[1]CENIK KOMPONENT'!$A:$J,9,FALSE)</f>
        <v>#N/A</v>
      </c>
      <c r="J24" s="12"/>
      <c r="K24" s="11"/>
    </row>
    <row r="25" spans="2:11" hidden="1" x14ac:dyDescent="0.25">
      <c r="B25" s="10" t="s">
        <v>746</v>
      </c>
      <c r="C25" s="181"/>
      <c r="D25" s="181"/>
      <c r="E25" s="181"/>
      <c r="F25" s="181"/>
      <c r="G25" s="140"/>
      <c r="H25" s="11"/>
      <c r="I25" s="12" t="e">
        <f>VLOOKUP($B25,'[1]CENIK KOMPONENT'!$A:$J,9,FALSE)</f>
        <v>#N/A</v>
      </c>
      <c r="J25" s="12"/>
      <c r="K25" s="11" t="s">
        <v>729</v>
      </c>
    </row>
    <row r="26" spans="2:11" x14ac:dyDescent="0.25">
      <c r="B26" s="197" t="s">
        <v>13</v>
      </c>
      <c r="C26" s="198"/>
      <c r="D26" s="198"/>
      <c r="E26" s="198"/>
      <c r="F26" s="199"/>
      <c r="G26" s="140"/>
      <c r="H26" s="11"/>
      <c r="I26" s="12"/>
      <c r="J26" s="12"/>
      <c r="K26" s="11"/>
    </row>
    <row r="27" spans="2:11" hidden="1" x14ac:dyDescent="0.25">
      <c r="B27" s="10" t="s">
        <v>746</v>
      </c>
      <c r="C27" s="181"/>
      <c r="D27" s="181"/>
      <c r="E27" s="181"/>
      <c r="F27" s="181"/>
      <c r="G27" s="140"/>
      <c r="H27" s="11"/>
      <c r="I27" s="12" t="e">
        <f>VLOOKUP($B27,'[1]CENIK KOMPONENT'!$A:$J,9,FALSE)</f>
        <v>#N/A</v>
      </c>
      <c r="J27" s="12"/>
      <c r="K27" s="11" t="s">
        <v>619</v>
      </c>
    </row>
    <row r="28" spans="2:11" x14ac:dyDescent="0.25">
      <c r="B28" s="10"/>
      <c r="C28" s="181"/>
      <c r="D28" s="181"/>
      <c r="E28" s="181"/>
      <c r="F28" s="181"/>
      <c r="G28" s="140"/>
      <c r="H28" s="11"/>
      <c r="I28" s="12"/>
      <c r="J28" s="12"/>
      <c r="K28" s="11" t="s">
        <v>730</v>
      </c>
    </row>
    <row r="29" spans="2:11" x14ac:dyDescent="0.25">
      <c r="B29" s="197" t="s">
        <v>6</v>
      </c>
      <c r="C29" s="198"/>
      <c r="D29" s="198"/>
      <c r="E29" s="198"/>
      <c r="F29" s="199"/>
      <c r="G29" s="140"/>
      <c r="H29" s="11"/>
      <c r="I29" s="12"/>
      <c r="J29" s="12"/>
    </row>
    <row r="30" spans="2:11" x14ac:dyDescent="0.25">
      <c r="B30" s="10"/>
      <c r="C30" s="181"/>
      <c r="D30" s="181"/>
      <c r="E30" s="181"/>
      <c r="F30" s="181"/>
      <c r="G30" s="140"/>
      <c r="H30" s="11"/>
      <c r="I30" s="12"/>
      <c r="J30" s="12"/>
    </row>
    <row r="31" spans="2:11" x14ac:dyDescent="0.25">
      <c r="B31" s="197" t="s">
        <v>12</v>
      </c>
      <c r="C31" s="198"/>
      <c r="D31" s="198"/>
      <c r="E31" s="198"/>
      <c r="F31" s="199"/>
      <c r="G31" s="140"/>
      <c r="H31" s="11"/>
      <c r="I31" s="12"/>
      <c r="J31" s="12"/>
    </row>
    <row r="32" spans="2:11" x14ac:dyDescent="0.25">
      <c r="B32" s="10"/>
      <c r="C32" s="181"/>
      <c r="D32" s="181"/>
      <c r="E32" s="181"/>
      <c r="F32" s="181"/>
      <c r="G32" s="140"/>
      <c r="H32" s="11"/>
      <c r="I32" s="12"/>
      <c r="J32" s="12"/>
    </row>
    <row r="33" spans="2:14" ht="0.95" customHeight="1" x14ac:dyDescent="0.25">
      <c r="B33" s="10" t="s">
        <v>4</v>
      </c>
      <c r="C33" s="181"/>
      <c r="D33" s="181"/>
      <c r="E33" s="181"/>
      <c r="F33" s="181"/>
      <c r="G33" s="140" t="e">
        <f>VLOOKUP($B33,'[1]CENIK KOMPONENT'!$A$3:$K$414,5,FALSE)</f>
        <v>#N/A</v>
      </c>
      <c r="H33" s="11"/>
      <c r="I33" s="12"/>
      <c r="J33" s="12"/>
    </row>
    <row r="34" spans="2:14" ht="15.75" x14ac:dyDescent="0.25">
      <c r="G34" s="176" t="s">
        <v>728</v>
      </c>
      <c r="H34" s="176"/>
      <c r="I34" s="176"/>
      <c r="J34" s="14">
        <f>SUM(J9:J33)</f>
        <v>0</v>
      </c>
      <c r="L34" s="176" t="s">
        <v>726</v>
      </c>
      <c r="M34" s="176"/>
      <c r="N34" s="176"/>
    </row>
    <row r="35" spans="2:14" x14ac:dyDescent="0.25">
      <c r="G35" s="177" t="s">
        <v>727</v>
      </c>
      <c r="H35" s="177"/>
      <c r="I35" s="177"/>
      <c r="J35" s="13">
        <f>J34/109.5*9.5</f>
        <v>0</v>
      </c>
      <c r="L35" t="s">
        <v>726</v>
      </c>
    </row>
    <row r="36" spans="2:14" ht="7.5" customHeight="1" x14ac:dyDescent="0.25"/>
    <row r="37" spans="2:14" ht="7.5" customHeight="1" x14ac:dyDescent="0.25"/>
  </sheetData>
  <sheetProtection selectLockedCells="1" selectUnlockedCells="1"/>
  <mergeCells count="33">
    <mergeCell ref="L34:N34"/>
    <mergeCell ref="C33:F33"/>
    <mergeCell ref="G34:I34"/>
    <mergeCell ref="G35:I35"/>
    <mergeCell ref="C28:F28"/>
    <mergeCell ref="C30:F30"/>
    <mergeCell ref="C32:F32"/>
    <mergeCell ref="B29:F29"/>
    <mergeCell ref="B31:F31"/>
    <mergeCell ref="C27:F27"/>
    <mergeCell ref="B16:F16"/>
    <mergeCell ref="C17:F17"/>
    <mergeCell ref="B18:F18"/>
    <mergeCell ref="C19:F19"/>
    <mergeCell ref="B20:F20"/>
    <mergeCell ref="C21:F21"/>
    <mergeCell ref="B22:F22"/>
    <mergeCell ref="C23:F23"/>
    <mergeCell ref="B24:F24"/>
    <mergeCell ref="B26:F26"/>
    <mergeCell ref="C25:F25"/>
    <mergeCell ref="C15:F15"/>
    <mergeCell ref="D3:J3"/>
    <mergeCell ref="D4:F4"/>
    <mergeCell ref="D5:J5"/>
    <mergeCell ref="C7:F7"/>
    <mergeCell ref="B8:F8"/>
    <mergeCell ref="C9:F9"/>
    <mergeCell ref="C10:F10"/>
    <mergeCell ref="B11:F11"/>
    <mergeCell ref="C12:F12"/>
    <mergeCell ref="C13:F13"/>
    <mergeCell ref="B14:F14"/>
  </mergeCells>
  <pageMargins left="1.1023622047244095" right="0.70866141732283472" top="0.74803149606299213" bottom="0.74803149606299213" header="0.31496062992125984" footer="0.31496062992125984"/>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23AA9-05BE-4B5A-A4C3-4B9B9DD20A6D}">
  <dimension ref="B1:N37"/>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1" x14ac:dyDescent="0.25">
      <c r="B1" s="117"/>
      <c r="C1" s="117"/>
    </row>
    <row r="2" spans="2:11" ht="15.75" x14ac:dyDescent="0.25">
      <c r="B2" s="2" t="s">
        <v>0</v>
      </c>
      <c r="D2" s="2" t="s">
        <v>426</v>
      </c>
      <c r="E2" s="3"/>
      <c r="F2" s="3"/>
      <c r="G2" s="3"/>
      <c r="H2" s="3"/>
      <c r="I2" s="4"/>
    </row>
    <row r="3" spans="2:11" ht="15.75" x14ac:dyDescent="0.25">
      <c r="D3" s="185"/>
      <c r="E3" s="185"/>
      <c r="F3" s="185"/>
      <c r="G3" s="185"/>
      <c r="H3" s="185"/>
      <c r="I3" s="185"/>
      <c r="J3" s="185"/>
    </row>
    <row r="4" spans="2:11" ht="18.600000000000001" customHeight="1" x14ac:dyDescent="0.35">
      <c r="B4" s="5"/>
      <c r="C4" s="5"/>
      <c r="D4" s="186" t="s">
        <v>425</v>
      </c>
      <c r="E4" s="176"/>
      <c r="F4" s="176"/>
      <c r="G4" s="141" t="s">
        <v>740</v>
      </c>
    </row>
    <row r="5" spans="2:11" hidden="1" x14ac:dyDescent="0.25">
      <c r="B5" s="6"/>
      <c r="C5" s="114" t="s">
        <v>739</v>
      </c>
      <c r="D5" s="200">
        <f>+J34</f>
        <v>0</v>
      </c>
      <c r="E5" s="177"/>
      <c r="F5" s="177"/>
      <c r="G5" s="177"/>
      <c r="H5" s="177"/>
      <c r="I5" s="177"/>
      <c r="J5" s="177"/>
    </row>
    <row r="6" spans="2:11" ht="12.95" customHeight="1" x14ac:dyDescent="0.25">
      <c r="I6" s="7"/>
      <c r="J6" s="8"/>
    </row>
    <row r="7" spans="2:11" s="9" customFormat="1" ht="41.45" customHeight="1" x14ac:dyDescent="0.2">
      <c r="B7" s="112" t="s">
        <v>1</v>
      </c>
      <c r="C7" s="193" t="s">
        <v>2</v>
      </c>
      <c r="D7" s="193"/>
      <c r="E7" s="193"/>
      <c r="F7" s="193"/>
      <c r="G7" s="144" t="s">
        <v>774</v>
      </c>
      <c r="H7" s="144" t="s">
        <v>738</v>
      </c>
      <c r="I7" s="113" t="s">
        <v>3</v>
      </c>
      <c r="J7" s="112" t="s">
        <v>751</v>
      </c>
    </row>
    <row r="8" spans="2:11" hidden="1" x14ac:dyDescent="0.25">
      <c r="B8" s="10" t="s">
        <v>4</v>
      </c>
      <c r="C8" s="181" t="e">
        <f>VLOOKUP($B8,'[1]CENIK KOMPONENT'!A:J,2,FALSE)</f>
        <v>#N/A</v>
      </c>
      <c r="D8" s="181"/>
      <c r="E8" s="181"/>
      <c r="F8" s="181"/>
      <c r="G8" s="140" t="e">
        <f>VLOOKUP($B8,'[1]CENIK KOMPONENT'!$A$3:$K$414,5,FALSE)</f>
        <v>#N/A</v>
      </c>
      <c r="H8" s="11">
        <v>1</v>
      </c>
      <c r="I8" s="12" t="e">
        <f>VLOOKUP($B8,'[1]CENIK KOMPONENT'!$A$3:$K$414,8,FALSE)</f>
        <v>#N/A</v>
      </c>
      <c r="J8" s="12"/>
      <c r="K8" s="11"/>
    </row>
    <row r="9" spans="2:11" ht="15" customHeight="1" x14ac:dyDescent="0.25">
      <c r="B9" s="197" t="s">
        <v>8</v>
      </c>
      <c r="C9" s="198"/>
      <c r="D9" s="198"/>
      <c r="E9" s="198"/>
      <c r="F9" s="199"/>
      <c r="G9" s="140"/>
      <c r="H9" s="11"/>
      <c r="I9" s="12"/>
      <c r="J9" s="12"/>
      <c r="K9" s="11"/>
    </row>
    <row r="10" spans="2:11" ht="15" hidden="1" customHeight="1" x14ac:dyDescent="0.25">
      <c r="B10" s="10" t="s">
        <v>746</v>
      </c>
      <c r="C10" s="181"/>
      <c r="D10" s="181"/>
      <c r="E10" s="181"/>
      <c r="F10" s="181"/>
      <c r="G10" s="140"/>
      <c r="H10" s="11"/>
      <c r="I10" s="12"/>
      <c r="J10" s="12"/>
      <c r="K10" s="11" t="s">
        <v>735</v>
      </c>
    </row>
    <row r="11" spans="2:11" ht="15" customHeight="1" x14ac:dyDescent="0.25">
      <c r="B11" s="10"/>
      <c r="C11" s="181"/>
      <c r="D11" s="181"/>
      <c r="E11" s="181"/>
      <c r="F11" s="181"/>
      <c r="G11" s="140"/>
      <c r="H11" s="11"/>
      <c r="I11" s="12"/>
      <c r="J11" s="12"/>
      <c r="K11" s="11" t="s">
        <v>736</v>
      </c>
    </row>
    <row r="12" spans="2:11" ht="15" customHeight="1" x14ac:dyDescent="0.25">
      <c r="B12" s="197" t="s">
        <v>9</v>
      </c>
      <c r="C12" s="198"/>
      <c r="D12" s="198"/>
      <c r="E12" s="198"/>
      <c r="F12" s="199"/>
      <c r="G12" s="140"/>
      <c r="H12" s="11"/>
      <c r="I12" s="12"/>
      <c r="J12" s="12"/>
      <c r="K12" s="11"/>
    </row>
    <row r="13" spans="2:11" x14ac:dyDescent="0.25">
      <c r="B13" s="10"/>
      <c r="C13" s="181"/>
      <c r="D13" s="181"/>
      <c r="E13" s="181"/>
      <c r="F13" s="181"/>
      <c r="G13" s="140"/>
      <c r="H13" s="11"/>
      <c r="I13" s="12"/>
      <c r="J13" s="12"/>
      <c r="K13" s="11" t="s">
        <v>734</v>
      </c>
    </row>
    <row r="14" spans="2:11" x14ac:dyDescent="0.25">
      <c r="B14" s="197" t="s">
        <v>11</v>
      </c>
      <c r="C14" s="198"/>
      <c r="D14" s="198"/>
      <c r="E14" s="198"/>
      <c r="F14" s="199"/>
      <c r="G14" s="140"/>
      <c r="H14" s="11"/>
      <c r="I14" s="12"/>
      <c r="J14" s="12"/>
      <c r="K14" s="11"/>
    </row>
    <row r="15" spans="2:11" x14ac:dyDescent="0.25">
      <c r="B15" s="10"/>
      <c r="C15" s="181"/>
      <c r="D15" s="181"/>
      <c r="E15" s="181"/>
      <c r="F15" s="181"/>
      <c r="G15" s="140"/>
      <c r="H15" s="11"/>
      <c r="I15" s="12"/>
      <c r="J15" s="12"/>
      <c r="K15" s="11" t="s">
        <v>733</v>
      </c>
    </row>
    <row r="16" spans="2:11" hidden="1" x14ac:dyDescent="0.25">
      <c r="B16" s="197" t="s">
        <v>10</v>
      </c>
      <c r="C16" s="198"/>
      <c r="D16" s="198"/>
      <c r="E16" s="198"/>
      <c r="F16" s="199"/>
      <c r="G16" s="140"/>
      <c r="H16" s="11"/>
      <c r="I16" s="12" t="e">
        <f>VLOOKUP($B16,'[1]CENIK KOMPONENT'!$A:$J,9,FALSE)</f>
        <v>#N/A</v>
      </c>
      <c r="J16" s="12"/>
      <c r="K16" s="11"/>
    </row>
    <row r="17" spans="2:11" hidden="1" x14ac:dyDescent="0.25">
      <c r="B17" s="10" t="s">
        <v>746</v>
      </c>
      <c r="C17" s="181"/>
      <c r="D17" s="181"/>
      <c r="E17" s="181"/>
      <c r="F17" s="181"/>
      <c r="G17" s="140"/>
      <c r="H17" s="11"/>
      <c r="I17" s="12" t="e">
        <f>VLOOKUP($B17,'[1]CENIK KOMPONENT'!$A:$J,9,FALSE)</f>
        <v>#N/A</v>
      </c>
      <c r="J17" s="12"/>
      <c r="K17" s="11" t="s">
        <v>732</v>
      </c>
    </row>
    <row r="18" spans="2:11" x14ac:dyDescent="0.25">
      <c r="B18" s="197" t="s">
        <v>5</v>
      </c>
      <c r="C18" s="198"/>
      <c r="D18" s="198"/>
      <c r="E18" s="198"/>
      <c r="F18" s="199"/>
      <c r="G18" s="140"/>
      <c r="H18" s="11"/>
      <c r="I18" s="12"/>
      <c r="J18" s="12"/>
      <c r="K18" s="11"/>
    </row>
    <row r="19" spans="2:11" x14ac:dyDescent="0.25">
      <c r="B19" s="10"/>
      <c r="C19" s="181"/>
      <c r="D19" s="181"/>
      <c r="E19" s="181"/>
      <c r="F19" s="181"/>
      <c r="G19" s="140"/>
      <c r="H19" s="11"/>
      <c r="I19" s="12"/>
      <c r="J19" s="12"/>
      <c r="K19" s="11" t="s">
        <v>731</v>
      </c>
    </row>
    <row r="20" spans="2:11" x14ac:dyDescent="0.25">
      <c r="B20" s="197" t="s">
        <v>6</v>
      </c>
      <c r="C20" s="198"/>
      <c r="D20" s="198"/>
      <c r="E20" s="198"/>
      <c r="F20" s="199"/>
      <c r="G20" s="140"/>
      <c r="H20" s="11"/>
      <c r="I20" s="12"/>
      <c r="J20" s="12"/>
      <c r="K20" s="11"/>
    </row>
    <row r="21" spans="2:11" x14ac:dyDescent="0.25">
      <c r="B21" s="10"/>
      <c r="C21" s="181"/>
      <c r="D21" s="181"/>
      <c r="E21" s="181"/>
      <c r="F21" s="181"/>
      <c r="G21" s="140"/>
      <c r="H21" s="11"/>
      <c r="I21" s="12"/>
      <c r="J21" s="12"/>
      <c r="K21" s="11" t="s">
        <v>743</v>
      </c>
    </row>
    <row r="22" spans="2:11" x14ac:dyDescent="0.25">
      <c r="B22" s="197" t="s">
        <v>745</v>
      </c>
      <c r="C22" s="198"/>
      <c r="D22" s="198"/>
      <c r="E22" s="198"/>
      <c r="F22" s="199"/>
      <c r="G22" s="140"/>
      <c r="H22" s="11"/>
      <c r="I22" s="12"/>
      <c r="J22" s="12"/>
      <c r="K22" s="11"/>
    </row>
    <row r="23" spans="2:11" x14ac:dyDescent="0.25">
      <c r="B23" s="10"/>
      <c r="C23" s="181"/>
      <c r="D23" s="181"/>
      <c r="E23" s="181"/>
      <c r="F23" s="181"/>
      <c r="G23" s="140"/>
      <c r="H23" s="11"/>
      <c r="I23" s="12"/>
      <c r="J23" s="12"/>
      <c r="K23" s="11" t="s">
        <v>744</v>
      </c>
    </row>
    <row r="24" spans="2:11" x14ac:dyDescent="0.25">
      <c r="B24" s="197" t="s">
        <v>12</v>
      </c>
      <c r="C24" s="198"/>
      <c r="D24" s="198"/>
      <c r="E24" s="198"/>
      <c r="F24" s="199"/>
      <c r="G24" s="140"/>
      <c r="H24" s="11"/>
      <c r="I24" s="12"/>
      <c r="J24" s="12"/>
      <c r="K24" s="11"/>
    </row>
    <row r="25" spans="2:11" x14ac:dyDescent="0.25">
      <c r="B25" s="10"/>
      <c r="C25" s="181"/>
      <c r="D25" s="181"/>
      <c r="E25" s="181"/>
      <c r="F25" s="181"/>
      <c r="G25" s="140"/>
      <c r="H25" s="11"/>
      <c r="I25" s="12"/>
      <c r="J25" s="12"/>
      <c r="K25" s="11" t="s">
        <v>729</v>
      </c>
    </row>
    <row r="26" spans="2:11" hidden="1" x14ac:dyDescent="0.25">
      <c r="B26" s="10" t="s">
        <v>4</v>
      </c>
      <c r="C26" s="181"/>
      <c r="D26" s="181"/>
      <c r="E26" s="181"/>
      <c r="F26" s="181"/>
      <c r="G26" s="140"/>
      <c r="H26" s="11"/>
      <c r="I26" s="12"/>
      <c r="J26" s="12"/>
    </row>
    <row r="27" spans="2:11" hidden="1" x14ac:dyDescent="0.25">
      <c r="B27" s="10" t="s">
        <v>4</v>
      </c>
      <c r="C27" s="181"/>
      <c r="D27" s="181"/>
      <c r="E27" s="181"/>
      <c r="F27" s="181"/>
      <c r="G27" s="140"/>
      <c r="H27" s="11"/>
      <c r="I27" s="12"/>
      <c r="J27" s="12"/>
    </row>
    <row r="28" spans="2:11" hidden="1" x14ac:dyDescent="0.25">
      <c r="B28" s="10" t="s">
        <v>4</v>
      </c>
      <c r="C28" s="181"/>
      <c r="D28" s="181"/>
      <c r="E28" s="181"/>
      <c r="F28" s="181"/>
      <c r="G28" s="140"/>
      <c r="H28" s="11"/>
      <c r="I28" s="12"/>
      <c r="J28" s="12"/>
    </row>
    <row r="29" spans="2:11" hidden="1" x14ac:dyDescent="0.25">
      <c r="B29" s="10" t="s">
        <v>4</v>
      </c>
      <c r="C29" s="181"/>
      <c r="D29" s="181"/>
      <c r="E29" s="181"/>
      <c r="F29" s="181"/>
      <c r="G29" s="140"/>
      <c r="H29" s="11"/>
      <c r="I29" s="12"/>
      <c r="J29" s="12"/>
    </row>
    <row r="30" spans="2:11" hidden="1" x14ac:dyDescent="0.25">
      <c r="B30" s="10" t="s">
        <v>4</v>
      </c>
      <c r="C30" s="181"/>
      <c r="D30" s="181"/>
      <c r="E30" s="181"/>
      <c r="F30" s="181"/>
      <c r="G30" s="140"/>
      <c r="H30" s="11"/>
      <c r="I30" s="12"/>
      <c r="J30" s="12"/>
    </row>
    <row r="31" spans="2:11" hidden="1" x14ac:dyDescent="0.25">
      <c r="B31" s="10" t="s">
        <v>4</v>
      </c>
      <c r="C31" s="181"/>
      <c r="D31" s="181"/>
      <c r="E31" s="181"/>
      <c r="F31" s="181"/>
      <c r="G31" s="140"/>
      <c r="H31" s="11"/>
      <c r="I31" s="12"/>
      <c r="J31" s="12"/>
    </row>
    <row r="32" spans="2:11" ht="0.95" customHeight="1" x14ac:dyDescent="0.25">
      <c r="B32" s="10" t="s">
        <v>4</v>
      </c>
      <c r="C32" s="181"/>
      <c r="D32" s="181"/>
      <c r="E32" s="181"/>
      <c r="F32" s="181"/>
      <c r="G32" s="140" t="e">
        <f>VLOOKUP($B32,'[1]CENIK KOMPONENT'!$A$3:$K$414,5,FALSE)</f>
        <v>#N/A</v>
      </c>
      <c r="H32" s="11"/>
      <c r="I32" s="12"/>
      <c r="J32" s="12"/>
    </row>
    <row r="33" spans="7:14" x14ac:dyDescent="0.25">
      <c r="I33" s="13"/>
      <c r="J33" s="13"/>
    </row>
    <row r="34" spans="7:14" ht="15.75" x14ac:dyDescent="0.25">
      <c r="G34" s="176" t="s">
        <v>728</v>
      </c>
      <c r="H34" s="176"/>
      <c r="I34" s="176"/>
      <c r="J34" s="14">
        <f>SUM(J8:J33)</f>
        <v>0</v>
      </c>
      <c r="L34" s="176" t="s">
        <v>726</v>
      </c>
      <c r="M34" s="176"/>
      <c r="N34" s="176"/>
    </row>
    <row r="35" spans="7:14" x14ac:dyDescent="0.25">
      <c r="G35" s="177" t="s">
        <v>727</v>
      </c>
      <c r="H35" s="177"/>
      <c r="I35" s="177"/>
      <c r="J35" s="13">
        <f>J34/109.5*9.5</f>
        <v>0</v>
      </c>
      <c r="L35" t="s">
        <v>726</v>
      </c>
    </row>
    <row r="36" spans="7:14" ht="7.5" customHeight="1" x14ac:dyDescent="0.25"/>
    <row r="37" spans="7:14" ht="7.5" customHeight="1" x14ac:dyDescent="0.25"/>
  </sheetData>
  <sheetProtection selectLockedCells="1" selectUnlockedCells="1"/>
  <mergeCells count="32">
    <mergeCell ref="L34:N34"/>
    <mergeCell ref="G35:I35"/>
    <mergeCell ref="C28:F28"/>
    <mergeCell ref="C29:F29"/>
    <mergeCell ref="C30:F30"/>
    <mergeCell ref="C31:F31"/>
    <mergeCell ref="C32:F32"/>
    <mergeCell ref="G34:I34"/>
    <mergeCell ref="C27:F27"/>
    <mergeCell ref="B16:F16"/>
    <mergeCell ref="C17:F17"/>
    <mergeCell ref="B18:F18"/>
    <mergeCell ref="C19:F19"/>
    <mergeCell ref="B20:F20"/>
    <mergeCell ref="C21:F21"/>
    <mergeCell ref="B22:F22"/>
    <mergeCell ref="C23:F23"/>
    <mergeCell ref="B24:F24"/>
    <mergeCell ref="C26:F26"/>
    <mergeCell ref="C25:F25"/>
    <mergeCell ref="C15:F15"/>
    <mergeCell ref="D3:J3"/>
    <mergeCell ref="D4:F4"/>
    <mergeCell ref="D5:J5"/>
    <mergeCell ref="C7:F7"/>
    <mergeCell ref="C8:F8"/>
    <mergeCell ref="B9:F9"/>
    <mergeCell ref="C10:F10"/>
    <mergeCell ref="C11:F11"/>
    <mergeCell ref="B12:F12"/>
    <mergeCell ref="C13:F13"/>
    <mergeCell ref="B14:F14"/>
  </mergeCells>
  <pageMargins left="1.1023622047244095" right="0.70866141732283472" top="0.74803149606299213" bottom="0.74803149606299213" header="0.31496062992125984" footer="0.31496062992125984"/>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A17C1-981E-4117-9237-44DEA011C666}">
  <sheetPr>
    <pageSetUpPr fitToPage="1"/>
  </sheetPr>
  <dimension ref="B1:N27"/>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40"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D2" s="2" t="s">
        <v>757</v>
      </c>
      <c r="E2" s="3"/>
      <c r="F2" s="3"/>
      <c r="G2" s="3"/>
      <c r="H2" s="3"/>
      <c r="I2" s="4"/>
    </row>
    <row r="3" spans="2:11" ht="15.75" x14ac:dyDescent="0.25">
      <c r="D3" s="185"/>
      <c r="E3" s="185"/>
      <c r="F3" s="185"/>
      <c r="G3" s="185"/>
      <c r="H3" s="185"/>
      <c r="I3" s="185"/>
      <c r="J3" s="185"/>
    </row>
    <row r="4" spans="2:11" ht="16.149999999999999" customHeight="1" x14ac:dyDescent="0.35">
      <c r="B4" s="5"/>
      <c r="C4" s="5"/>
      <c r="D4" s="186" t="s">
        <v>427</v>
      </c>
      <c r="E4" s="186"/>
      <c r="F4" s="186"/>
      <c r="G4" s="141" t="s">
        <v>740</v>
      </c>
      <c r="H4" s="116"/>
      <c r="I4" s="116"/>
      <c r="J4" s="116"/>
    </row>
    <row r="5" spans="2:11" ht="15.6" hidden="1" customHeight="1" x14ac:dyDescent="0.35">
      <c r="B5" s="6"/>
      <c r="C5" s="114" t="s">
        <v>739</v>
      </c>
      <c r="D5" s="214">
        <f>+J24</f>
        <v>0</v>
      </c>
      <c r="E5" s="214"/>
      <c r="F5" s="136"/>
      <c r="G5" s="150"/>
      <c r="H5" s="149"/>
      <c r="I5" s="149"/>
      <c r="J5" s="143"/>
    </row>
    <row r="6" spans="2:11" ht="12.95" customHeight="1" x14ac:dyDescent="0.25">
      <c r="I6" s="7"/>
      <c r="J6" s="8"/>
    </row>
    <row r="7" spans="2:11" s="9" customFormat="1" ht="39" customHeight="1" x14ac:dyDescent="0.2">
      <c r="B7" s="112" t="s">
        <v>1</v>
      </c>
      <c r="C7" s="193" t="s">
        <v>2</v>
      </c>
      <c r="D7" s="193"/>
      <c r="E7" s="193"/>
      <c r="F7" s="193"/>
      <c r="G7" s="144" t="s">
        <v>774</v>
      </c>
      <c r="H7" s="144" t="s">
        <v>738</v>
      </c>
      <c r="I7" s="113" t="s">
        <v>3</v>
      </c>
      <c r="J7" s="112" t="s">
        <v>751</v>
      </c>
    </row>
    <row r="8" spans="2:11" x14ac:dyDescent="0.25">
      <c r="B8" s="178" t="s">
        <v>8</v>
      </c>
      <c r="C8" s="179"/>
      <c r="D8" s="179"/>
      <c r="E8" s="179"/>
      <c r="F8" s="180"/>
      <c r="G8" s="140"/>
      <c r="H8" s="11"/>
      <c r="I8" s="12"/>
      <c r="J8" s="12"/>
      <c r="K8" s="11"/>
    </row>
    <row r="9" spans="2:11" x14ac:dyDescent="0.25">
      <c r="B9" s="10"/>
      <c r="C9" s="181"/>
      <c r="D9" s="181"/>
      <c r="E9" s="181"/>
      <c r="F9" s="181"/>
      <c r="G9" s="140"/>
      <c r="H9" s="11"/>
      <c r="I9" s="12"/>
      <c r="J9" s="12"/>
      <c r="K9" s="11" t="s">
        <v>736</v>
      </c>
    </row>
    <row r="10" spans="2:11" x14ac:dyDescent="0.25">
      <c r="B10" s="10"/>
      <c r="C10" s="181"/>
      <c r="D10" s="181"/>
      <c r="E10" s="181"/>
      <c r="F10" s="181"/>
      <c r="G10" s="140"/>
      <c r="H10" s="11"/>
      <c r="I10" s="12"/>
      <c r="J10" s="12"/>
      <c r="K10" s="11" t="s">
        <v>735</v>
      </c>
    </row>
    <row r="11" spans="2:11" x14ac:dyDescent="0.25">
      <c r="B11" s="178" t="s">
        <v>687</v>
      </c>
      <c r="C11" s="179"/>
      <c r="D11" s="179"/>
      <c r="E11" s="179"/>
      <c r="F11" s="180"/>
      <c r="G11" s="140"/>
      <c r="H11" s="11"/>
      <c r="I11" s="12"/>
      <c r="J11" s="12"/>
      <c r="K11" s="11"/>
    </row>
    <row r="12" spans="2:11" x14ac:dyDescent="0.25">
      <c r="B12" s="10"/>
      <c r="C12" s="181"/>
      <c r="D12" s="181"/>
      <c r="E12" s="181"/>
      <c r="F12" s="181"/>
      <c r="G12" s="140"/>
      <c r="H12" s="11"/>
      <c r="I12" s="12"/>
      <c r="J12" s="12"/>
      <c r="K12" s="11" t="s">
        <v>734</v>
      </c>
    </row>
    <row r="13" spans="2:11" x14ac:dyDescent="0.25">
      <c r="B13" s="178" t="s">
        <v>732</v>
      </c>
      <c r="C13" s="179"/>
      <c r="D13" s="179"/>
      <c r="E13" s="179"/>
      <c r="F13" s="180"/>
      <c r="G13" s="140"/>
      <c r="H13" s="11"/>
      <c r="I13" s="12"/>
      <c r="J13" s="12"/>
      <c r="K13" s="11"/>
    </row>
    <row r="14" spans="2:11" x14ac:dyDescent="0.25">
      <c r="B14" s="10"/>
      <c r="C14" s="181"/>
      <c r="D14" s="181"/>
      <c r="E14" s="181"/>
      <c r="F14" s="181"/>
      <c r="G14" s="140"/>
      <c r="H14" s="11"/>
      <c r="I14" s="12"/>
      <c r="J14" s="12"/>
      <c r="K14" s="11" t="s">
        <v>733</v>
      </c>
    </row>
    <row r="15" spans="2:11" x14ac:dyDescent="0.25">
      <c r="B15" s="178" t="s">
        <v>295</v>
      </c>
      <c r="C15" s="179"/>
      <c r="D15" s="179"/>
      <c r="E15" s="179"/>
      <c r="F15" s="180"/>
      <c r="G15" s="140"/>
      <c r="H15" s="11"/>
      <c r="I15" s="12"/>
      <c r="J15" s="12"/>
      <c r="K15" s="11"/>
    </row>
    <row r="16" spans="2:11" x14ac:dyDescent="0.25">
      <c r="B16" s="10"/>
      <c r="C16" s="182"/>
      <c r="D16" s="183"/>
      <c r="E16" s="183"/>
      <c r="F16" s="184"/>
      <c r="G16" s="140"/>
      <c r="H16" s="11"/>
      <c r="I16" s="12"/>
      <c r="J16" s="12"/>
      <c r="K16" s="11" t="s">
        <v>732</v>
      </c>
    </row>
    <row r="17" spans="2:14" hidden="1" x14ac:dyDescent="0.25">
      <c r="B17" s="10" t="s">
        <v>4</v>
      </c>
      <c r="C17" s="182"/>
      <c r="D17" s="183"/>
      <c r="E17" s="183"/>
      <c r="F17" s="184"/>
      <c r="G17" s="140"/>
      <c r="H17" s="11"/>
      <c r="I17" s="12"/>
      <c r="J17" s="12"/>
    </row>
    <row r="18" spans="2:14" hidden="1" x14ac:dyDescent="0.25">
      <c r="B18" s="10" t="s">
        <v>4</v>
      </c>
      <c r="C18" s="182"/>
      <c r="D18" s="183"/>
      <c r="E18" s="183"/>
      <c r="F18" s="184"/>
      <c r="G18" s="140"/>
      <c r="H18" s="11"/>
      <c r="I18" s="12"/>
      <c r="J18" s="12"/>
    </row>
    <row r="19" spans="2:14" hidden="1" x14ac:dyDescent="0.25">
      <c r="B19" s="10" t="s">
        <v>4</v>
      </c>
      <c r="C19" s="182"/>
      <c r="D19" s="183"/>
      <c r="E19" s="183"/>
      <c r="F19" s="184"/>
      <c r="G19" s="140"/>
      <c r="H19" s="11"/>
      <c r="I19" s="12"/>
      <c r="J19" s="12"/>
    </row>
    <row r="20" spans="2:14" hidden="1" x14ac:dyDescent="0.25">
      <c r="B20" s="10" t="s">
        <v>4</v>
      </c>
      <c r="C20" s="182"/>
      <c r="D20" s="183"/>
      <c r="E20" s="183"/>
      <c r="F20" s="184"/>
      <c r="G20" s="140"/>
      <c r="H20" s="11"/>
      <c r="I20" s="12"/>
      <c r="J20" s="12"/>
    </row>
    <row r="21" spans="2:14" hidden="1" x14ac:dyDescent="0.25">
      <c r="B21" s="10" t="s">
        <v>4</v>
      </c>
      <c r="C21" s="182"/>
      <c r="D21" s="183"/>
      <c r="E21" s="183"/>
      <c r="F21" s="184"/>
      <c r="G21" s="140"/>
      <c r="H21" s="11"/>
      <c r="I21" s="12"/>
      <c r="J21" s="12"/>
    </row>
    <row r="22" spans="2:14" x14ac:dyDescent="0.25">
      <c r="I22" s="13"/>
      <c r="J22" s="13"/>
    </row>
    <row r="23" spans="2:14" x14ac:dyDescent="0.25">
      <c r="I23" s="13"/>
      <c r="J23" s="13"/>
    </row>
    <row r="24" spans="2:14" ht="15.75" x14ac:dyDescent="0.25">
      <c r="G24" s="176" t="s">
        <v>728</v>
      </c>
      <c r="H24" s="176"/>
      <c r="I24" s="176"/>
      <c r="J24" s="14">
        <f>SUM(J8:J22)</f>
        <v>0</v>
      </c>
      <c r="L24" s="176" t="s">
        <v>726</v>
      </c>
      <c r="M24" s="176"/>
      <c r="N24" s="176"/>
    </row>
    <row r="25" spans="2:14" x14ac:dyDescent="0.25">
      <c r="G25" s="177" t="s">
        <v>747</v>
      </c>
      <c r="H25" s="177"/>
      <c r="I25" s="177"/>
      <c r="J25" s="13">
        <f>J24/109.5*9.5</f>
        <v>0</v>
      </c>
      <c r="L25" t="s">
        <v>726</v>
      </c>
    </row>
    <row r="26" spans="2:14" ht="7.5" customHeight="1" x14ac:dyDescent="0.25"/>
    <row r="27" spans="2:14" ht="7.5" customHeight="1" x14ac:dyDescent="0.25"/>
  </sheetData>
  <sheetProtection selectLockedCells="1" selectUnlockedCells="1"/>
  <mergeCells count="21">
    <mergeCell ref="L24:N24"/>
    <mergeCell ref="D3:J3"/>
    <mergeCell ref="D4:F4"/>
    <mergeCell ref="C7:F7"/>
    <mergeCell ref="C12:F12"/>
    <mergeCell ref="B13:F13"/>
    <mergeCell ref="C14:F14"/>
    <mergeCell ref="B15:F15"/>
    <mergeCell ref="B8:F8"/>
    <mergeCell ref="C9:F9"/>
    <mergeCell ref="C10:F10"/>
    <mergeCell ref="B11:F11"/>
    <mergeCell ref="D5:E5"/>
    <mergeCell ref="G25:I25"/>
    <mergeCell ref="C16:F16"/>
    <mergeCell ref="C17:F17"/>
    <mergeCell ref="C18:F18"/>
    <mergeCell ref="C19:F19"/>
    <mergeCell ref="C20:F20"/>
    <mergeCell ref="C21:F21"/>
    <mergeCell ref="G24:I24"/>
  </mergeCells>
  <pageMargins left="1.1023622047244095" right="0.70866141732283472" top="0.74803149606299213" bottom="0.74803149606299213" header="0.31496062992125984" footer="0.31496062992125984"/>
  <pageSetup paperSize="9" scale="92"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214C6-3DA6-459E-A417-76BAAA17CFE3}">
  <sheetPr>
    <pageSetUpPr fitToPage="1"/>
  </sheetPr>
  <dimension ref="B1:N25"/>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D2" s="2" t="s">
        <v>758</v>
      </c>
      <c r="E2" s="3"/>
      <c r="F2" s="3"/>
      <c r="G2" s="3"/>
      <c r="H2" s="3"/>
      <c r="I2" s="4"/>
    </row>
    <row r="3" spans="2:11" ht="15.75" x14ac:dyDescent="0.25">
      <c r="D3" s="185"/>
      <c r="E3" s="185"/>
      <c r="F3" s="185"/>
      <c r="G3" s="185"/>
      <c r="H3" s="185"/>
      <c r="I3" s="185"/>
      <c r="J3" s="185"/>
    </row>
    <row r="4" spans="2:11" ht="16.149999999999999" customHeight="1" x14ac:dyDescent="0.35">
      <c r="B4" s="5"/>
      <c r="C4" s="5"/>
      <c r="D4" s="186" t="s">
        <v>427</v>
      </c>
      <c r="E4" s="186"/>
      <c r="F4" s="186"/>
      <c r="G4" s="141" t="s">
        <v>740</v>
      </c>
      <c r="H4" s="116"/>
      <c r="I4" s="116"/>
      <c r="J4" s="116"/>
    </row>
    <row r="5" spans="2:11" ht="15.6" hidden="1" customHeight="1" x14ac:dyDescent="0.35">
      <c r="B5" s="6"/>
      <c r="C5" s="114" t="s">
        <v>739</v>
      </c>
      <c r="D5" s="214">
        <f>+J22</f>
        <v>0</v>
      </c>
      <c r="E5" s="214"/>
      <c r="F5" s="136"/>
      <c r="G5" s="150"/>
      <c r="H5" s="149"/>
      <c r="I5" s="149"/>
      <c r="J5" s="143"/>
    </row>
    <row r="6" spans="2:11" ht="12.95" customHeight="1" x14ac:dyDescent="0.25">
      <c r="I6" s="7"/>
      <c r="J6" s="8"/>
    </row>
    <row r="7" spans="2:11" s="9" customFormat="1" ht="39.6" customHeight="1" x14ac:dyDescent="0.2">
      <c r="B7" s="112" t="s">
        <v>1</v>
      </c>
      <c r="C7" s="193" t="s">
        <v>2</v>
      </c>
      <c r="D7" s="193"/>
      <c r="E7" s="193"/>
      <c r="F7" s="193"/>
      <c r="G7" s="144" t="s">
        <v>774</v>
      </c>
      <c r="H7" s="144" t="s">
        <v>738</v>
      </c>
      <c r="I7" s="113" t="s">
        <v>3</v>
      </c>
      <c r="J7" s="112" t="s">
        <v>751</v>
      </c>
    </row>
    <row r="8" spans="2:11" x14ac:dyDescent="0.25">
      <c r="B8" s="178" t="s">
        <v>8</v>
      </c>
      <c r="C8" s="179"/>
      <c r="D8" s="179"/>
      <c r="E8" s="179"/>
      <c r="F8" s="180"/>
      <c r="G8" s="140"/>
      <c r="H8" s="11"/>
      <c r="I8" s="12"/>
      <c r="J8" s="12"/>
      <c r="K8" s="11"/>
    </row>
    <row r="9" spans="2:11" x14ac:dyDescent="0.25">
      <c r="B9" s="10"/>
      <c r="C9" s="181"/>
      <c r="D9" s="181"/>
      <c r="E9" s="181"/>
      <c r="F9" s="181"/>
      <c r="G9" s="140"/>
      <c r="H9" s="11"/>
      <c r="I9" s="12"/>
      <c r="J9" s="12"/>
      <c r="K9" s="11" t="s">
        <v>736</v>
      </c>
    </row>
    <row r="10" spans="2:11" x14ac:dyDescent="0.25">
      <c r="B10" s="10"/>
      <c r="C10" s="181"/>
      <c r="D10" s="181"/>
      <c r="E10" s="181"/>
      <c r="F10" s="181"/>
      <c r="G10" s="140"/>
      <c r="H10" s="11"/>
      <c r="I10" s="12"/>
      <c r="J10" s="12"/>
      <c r="K10" s="11" t="s">
        <v>735</v>
      </c>
    </row>
    <row r="11" spans="2:11" x14ac:dyDescent="0.25">
      <c r="B11" s="178" t="s">
        <v>687</v>
      </c>
      <c r="C11" s="179"/>
      <c r="D11" s="179"/>
      <c r="E11" s="179"/>
      <c r="F11" s="180"/>
      <c r="G11" s="140"/>
      <c r="H11" s="11"/>
      <c r="I11" s="12"/>
      <c r="J11" s="12"/>
      <c r="K11" s="11"/>
    </row>
    <row r="12" spans="2:11" x14ac:dyDescent="0.25">
      <c r="B12" s="10"/>
      <c r="C12" s="181"/>
      <c r="D12" s="181"/>
      <c r="E12" s="181"/>
      <c r="F12" s="181"/>
      <c r="G12" s="140"/>
      <c r="H12" s="11"/>
      <c r="I12" s="12"/>
      <c r="J12" s="12"/>
      <c r="K12" s="11" t="s">
        <v>734</v>
      </c>
    </row>
    <row r="13" spans="2:11" x14ac:dyDescent="0.25">
      <c r="B13" s="178" t="s">
        <v>732</v>
      </c>
      <c r="C13" s="179"/>
      <c r="D13" s="179"/>
      <c r="E13" s="179"/>
      <c r="F13" s="180"/>
      <c r="G13" s="140"/>
      <c r="H13" s="11"/>
      <c r="I13" s="12"/>
      <c r="J13" s="12"/>
      <c r="K13" s="11"/>
    </row>
    <row r="14" spans="2:11" x14ac:dyDescent="0.25">
      <c r="B14" s="10"/>
      <c r="C14" s="181"/>
      <c r="D14" s="181"/>
      <c r="E14" s="181"/>
      <c r="F14" s="181"/>
      <c r="G14" s="140"/>
      <c r="H14" s="11"/>
      <c r="I14" s="12"/>
      <c r="J14" s="12"/>
      <c r="K14" s="11" t="s">
        <v>733</v>
      </c>
    </row>
    <row r="15" spans="2:11" hidden="1" x14ac:dyDescent="0.25">
      <c r="B15" s="10" t="s">
        <v>4</v>
      </c>
      <c r="C15" s="182"/>
      <c r="D15" s="183"/>
      <c r="E15" s="183"/>
      <c r="F15" s="184"/>
      <c r="G15" s="140"/>
      <c r="H15" s="11"/>
      <c r="I15" s="12"/>
      <c r="J15" s="12"/>
    </row>
    <row r="16" spans="2:11" hidden="1" x14ac:dyDescent="0.25">
      <c r="B16" s="10" t="s">
        <v>4</v>
      </c>
      <c r="C16" s="182"/>
      <c r="D16" s="183"/>
      <c r="E16" s="183"/>
      <c r="F16" s="184"/>
      <c r="G16" s="140"/>
      <c r="H16" s="11"/>
      <c r="I16" s="12"/>
      <c r="J16" s="12"/>
    </row>
    <row r="17" spans="2:14" hidden="1" x14ac:dyDescent="0.25">
      <c r="B17" s="10" t="s">
        <v>4</v>
      </c>
      <c r="C17" s="182"/>
      <c r="D17" s="183"/>
      <c r="E17" s="183"/>
      <c r="F17" s="184"/>
      <c r="G17" s="140"/>
      <c r="H17" s="11"/>
      <c r="I17" s="12"/>
      <c r="J17" s="12"/>
    </row>
    <row r="18" spans="2:14" hidden="1" x14ac:dyDescent="0.25">
      <c r="B18" s="10" t="s">
        <v>4</v>
      </c>
      <c r="C18" s="182"/>
      <c r="D18" s="183"/>
      <c r="E18" s="183"/>
      <c r="F18" s="184"/>
      <c r="G18" s="140"/>
      <c r="H18" s="11"/>
      <c r="I18" s="12"/>
      <c r="J18" s="12"/>
    </row>
    <row r="19" spans="2:14" hidden="1" x14ac:dyDescent="0.25">
      <c r="B19" s="10" t="s">
        <v>4</v>
      </c>
      <c r="C19" s="182"/>
      <c r="D19" s="183"/>
      <c r="E19" s="183"/>
      <c r="F19" s="184"/>
      <c r="G19" s="140"/>
      <c r="H19" s="11"/>
      <c r="I19" s="12"/>
      <c r="J19" s="12"/>
    </row>
    <row r="20" spans="2:14" x14ac:dyDescent="0.25">
      <c r="I20" s="13"/>
      <c r="J20" s="13"/>
    </row>
    <row r="21" spans="2:14" x14ac:dyDescent="0.25">
      <c r="I21" s="13"/>
      <c r="J21" s="13"/>
    </row>
    <row r="22" spans="2:14" ht="15.75" x14ac:dyDescent="0.25">
      <c r="G22" s="176" t="s">
        <v>728</v>
      </c>
      <c r="H22" s="176"/>
      <c r="I22" s="176"/>
      <c r="J22" s="14">
        <f>SUM(J8:J20)</f>
        <v>0</v>
      </c>
      <c r="L22" s="176" t="s">
        <v>726</v>
      </c>
      <c r="M22" s="176"/>
      <c r="N22" s="176"/>
    </row>
    <row r="23" spans="2:14" x14ac:dyDescent="0.25">
      <c r="G23" s="177" t="s">
        <v>727</v>
      </c>
      <c r="H23" s="177"/>
      <c r="I23" s="177"/>
      <c r="J23" s="13">
        <f>J22/109.5*9.5</f>
        <v>0</v>
      </c>
      <c r="L23" t="s">
        <v>726</v>
      </c>
    </row>
    <row r="24" spans="2:14" ht="7.5" customHeight="1" x14ac:dyDescent="0.25"/>
    <row r="25" spans="2:14" ht="7.5" customHeight="1" x14ac:dyDescent="0.25"/>
  </sheetData>
  <sheetProtection selectLockedCells="1" selectUnlockedCells="1"/>
  <mergeCells count="19">
    <mergeCell ref="D3:J3"/>
    <mergeCell ref="D4:F4"/>
    <mergeCell ref="C7:F7"/>
    <mergeCell ref="B8:F8"/>
    <mergeCell ref="C9:F9"/>
    <mergeCell ref="D5:E5"/>
    <mergeCell ref="L22:N22"/>
    <mergeCell ref="B11:F11"/>
    <mergeCell ref="C12:F12"/>
    <mergeCell ref="B13:F13"/>
    <mergeCell ref="C14:F14"/>
    <mergeCell ref="C10:F10"/>
    <mergeCell ref="G23:I23"/>
    <mergeCell ref="C15:F15"/>
    <mergeCell ref="C16:F16"/>
    <mergeCell ref="C17:F17"/>
    <mergeCell ref="C18:F18"/>
    <mergeCell ref="C19:F19"/>
    <mergeCell ref="G22:I22"/>
  </mergeCells>
  <pageMargins left="1.1023622047244095" right="0.70866141732283472" top="0.74803149606299213" bottom="0.74803149606299213" header="0.31496062992125984" footer="0.31496062992125984"/>
  <pageSetup paperSize="9" scale="92"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EA06B-3C2B-4A93-9806-B32279F09439}">
  <sheetPr>
    <pageSetUpPr fitToPage="1"/>
  </sheetPr>
  <dimension ref="B1:N29"/>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D2" s="2" t="s">
        <v>759</v>
      </c>
      <c r="E2" s="3"/>
      <c r="F2" s="3"/>
      <c r="G2" s="3"/>
      <c r="H2" s="3"/>
      <c r="I2" s="4"/>
    </row>
    <row r="3" spans="2:11" ht="15.75" x14ac:dyDescent="0.25">
      <c r="D3" s="185"/>
      <c r="E3" s="185"/>
      <c r="F3" s="185"/>
      <c r="G3" s="185"/>
      <c r="H3" s="185"/>
      <c r="I3" s="185"/>
      <c r="J3" s="185"/>
    </row>
    <row r="4" spans="2:11" ht="16.149999999999999" customHeight="1" x14ac:dyDescent="0.35">
      <c r="B4" s="5"/>
      <c r="C4" s="5"/>
      <c r="D4" s="186" t="s">
        <v>427</v>
      </c>
      <c r="E4" s="186"/>
      <c r="F4" s="186"/>
      <c r="G4" s="141" t="s">
        <v>740</v>
      </c>
      <c r="H4" s="116"/>
      <c r="I4" s="116"/>
      <c r="J4" s="116"/>
    </row>
    <row r="5" spans="2:11" ht="15.6" hidden="1" customHeight="1" x14ac:dyDescent="0.35">
      <c r="B5" s="6"/>
      <c r="C5" s="114" t="s">
        <v>739</v>
      </c>
      <c r="D5" s="214">
        <f>+J26</f>
        <v>0</v>
      </c>
      <c r="E5" s="214"/>
      <c r="F5" s="136"/>
      <c r="G5" s="150"/>
      <c r="H5" s="149"/>
      <c r="I5" s="149"/>
      <c r="J5" s="143"/>
    </row>
    <row r="6" spans="2:11" ht="12.95" customHeight="1" x14ac:dyDescent="0.25">
      <c r="I6" s="7"/>
      <c r="J6" s="8"/>
    </row>
    <row r="7" spans="2:11" s="9" customFormat="1" ht="39.6" customHeight="1" x14ac:dyDescent="0.2">
      <c r="B7" s="112" t="s">
        <v>1</v>
      </c>
      <c r="C7" s="193" t="s">
        <v>2</v>
      </c>
      <c r="D7" s="193"/>
      <c r="E7" s="193"/>
      <c r="F7" s="193"/>
      <c r="G7" s="144" t="s">
        <v>774</v>
      </c>
      <c r="H7" s="144" t="s">
        <v>738</v>
      </c>
      <c r="I7" s="113" t="s">
        <v>3</v>
      </c>
      <c r="J7" s="112" t="s">
        <v>751</v>
      </c>
    </row>
    <row r="8" spans="2:11" x14ac:dyDescent="0.25">
      <c r="B8" s="178" t="s">
        <v>8</v>
      </c>
      <c r="C8" s="179"/>
      <c r="D8" s="179"/>
      <c r="E8" s="179"/>
      <c r="F8" s="180"/>
      <c r="G8" s="140"/>
      <c r="H8" s="11"/>
      <c r="I8" s="12"/>
      <c r="J8" s="12"/>
      <c r="K8" s="11"/>
    </row>
    <row r="9" spans="2:11" x14ac:dyDescent="0.25">
      <c r="B9" s="10"/>
      <c r="C9" s="181"/>
      <c r="D9" s="181"/>
      <c r="E9" s="181"/>
      <c r="F9" s="181"/>
      <c r="G9" s="140"/>
      <c r="H9" s="11"/>
      <c r="I9" s="12"/>
      <c r="J9" s="12"/>
      <c r="K9" s="11" t="s">
        <v>736</v>
      </c>
    </row>
    <row r="10" spans="2:11" x14ac:dyDescent="0.25">
      <c r="B10" s="10"/>
      <c r="C10" s="181"/>
      <c r="D10" s="181"/>
      <c r="E10" s="181"/>
      <c r="F10" s="181"/>
      <c r="G10" s="140"/>
      <c r="H10" s="11"/>
      <c r="I10" s="12"/>
      <c r="J10" s="12"/>
      <c r="K10" s="11" t="s">
        <v>735</v>
      </c>
    </row>
    <row r="11" spans="2:11" x14ac:dyDescent="0.25">
      <c r="B11" s="178" t="s">
        <v>5</v>
      </c>
      <c r="C11" s="179"/>
      <c r="D11" s="179"/>
      <c r="E11" s="179"/>
      <c r="F11" s="180"/>
      <c r="G11" s="140"/>
      <c r="H11" s="11"/>
      <c r="I11" s="12"/>
      <c r="J11" s="12"/>
      <c r="K11" s="11"/>
    </row>
    <row r="12" spans="2:11" x14ac:dyDescent="0.25">
      <c r="B12" s="10"/>
      <c r="C12" s="181"/>
      <c r="D12" s="181"/>
      <c r="E12" s="181"/>
      <c r="F12" s="181"/>
      <c r="G12" s="140"/>
      <c r="H12" s="11"/>
      <c r="I12" s="12"/>
      <c r="J12" s="12"/>
      <c r="K12" s="11"/>
    </row>
    <row r="13" spans="2:11" x14ac:dyDescent="0.25">
      <c r="B13" s="178" t="s">
        <v>9</v>
      </c>
      <c r="C13" s="179"/>
      <c r="D13" s="179"/>
      <c r="E13" s="179"/>
      <c r="F13" s="180"/>
      <c r="G13" s="140"/>
      <c r="H13" s="11"/>
      <c r="I13" s="12"/>
      <c r="J13" s="12"/>
      <c r="K13" s="11"/>
    </row>
    <row r="14" spans="2:11" x14ac:dyDescent="0.25">
      <c r="B14" s="10"/>
      <c r="C14" s="181"/>
      <c r="D14" s="181"/>
      <c r="E14" s="181"/>
      <c r="F14" s="181"/>
      <c r="G14" s="140"/>
      <c r="H14" s="11"/>
      <c r="I14" s="12"/>
      <c r="J14" s="12"/>
      <c r="K14" s="11"/>
    </row>
    <row r="15" spans="2:11" x14ac:dyDescent="0.25">
      <c r="B15" s="178" t="s">
        <v>748</v>
      </c>
      <c r="C15" s="179"/>
      <c r="D15" s="179"/>
      <c r="E15" s="179"/>
      <c r="F15" s="180"/>
      <c r="G15" s="140"/>
      <c r="H15" s="11"/>
      <c r="I15" s="12"/>
      <c r="J15" s="12"/>
      <c r="K15" s="11"/>
    </row>
    <row r="16" spans="2:11" x14ac:dyDescent="0.25">
      <c r="B16" s="10"/>
      <c r="C16" s="181"/>
      <c r="D16" s="181"/>
      <c r="E16" s="181"/>
      <c r="F16" s="181"/>
      <c r="G16" s="140"/>
      <c r="H16" s="11"/>
      <c r="I16" s="12"/>
      <c r="J16" s="12"/>
      <c r="K16" s="11" t="s">
        <v>734</v>
      </c>
    </row>
    <row r="17" spans="2:14" x14ac:dyDescent="0.25">
      <c r="B17" s="178" t="s">
        <v>295</v>
      </c>
      <c r="C17" s="179"/>
      <c r="D17" s="179"/>
      <c r="E17" s="179"/>
      <c r="F17" s="180"/>
      <c r="G17" s="140"/>
      <c r="H17" s="11"/>
      <c r="I17" s="12"/>
      <c r="J17" s="12"/>
      <c r="K17" s="11"/>
    </row>
    <row r="18" spans="2:14" x14ac:dyDescent="0.25">
      <c r="B18" s="10"/>
      <c r="C18" s="181"/>
      <c r="D18" s="181"/>
      <c r="E18" s="181"/>
      <c r="F18" s="181"/>
      <c r="G18" s="140"/>
      <c r="H18" s="11"/>
      <c r="I18" s="12"/>
      <c r="J18" s="12"/>
      <c r="K18" s="11" t="s">
        <v>733</v>
      </c>
    </row>
    <row r="19" spans="2:14" hidden="1" x14ac:dyDescent="0.25">
      <c r="B19" s="10" t="s">
        <v>4</v>
      </c>
      <c r="C19" s="182"/>
      <c r="D19" s="183"/>
      <c r="E19" s="183"/>
      <c r="F19" s="184"/>
      <c r="G19" s="140"/>
      <c r="H19" s="11"/>
      <c r="I19" s="12"/>
      <c r="J19" s="12"/>
    </row>
    <row r="20" spans="2:14" hidden="1" x14ac:dyDescent="0.25">
      <c r="B20" s="10" t="s">
        <v>4</v>
      </c>
      <c r="C20" s="182"/>
      <c r="D20" s="183"/>
      <c r="E20" s="183"/>
      <c r="F20" s="184"/>
      <c r="G20" s="140"/>
      <c r="H20" s="11"/>
      <c r="I20" s="12"/>
      <c r="J20" s="12"/>
    </row>
    <row r="21" spans="2:14" hidden="1" x14ac:dyDescent="0.25">
      <c r="B21" s="10" t="s">
        <v>4</v>
      </c>
      <c r="C21" s="182"/>
      <c r="D21" s="183"/>
      <c r="E21" s="183"/>
      <c r="F21" s="184"/>
      <c r="G21" s="140"/>
      <c r="H21" s="11"/>
      <c r="I21" s="12"/>
      <c r="J21" s="12"/>
    </row>
    <row r="22" spans="2:14" hidden="1" x14ac:dyDescent="0.25">
      <c r="B22" s="10" t="s">
        <v>4</v>
      </c>
      <c r="C22" s="182"/>
      <c r="D22" s="183"/>
      <c r="E22" s="183"/>
      <c r="F22" s="184"/>
      <c r="G22" s="140"/>
      <c r="H22" s="11"/>
      <c r="I22" s="12"/>
      <c r="J22" s="12"/>
    </row>
    <row r="23" spans="2:14" hidden="1" x14ac:dyDescent="0.25">
      <c r="B23" s="10" t="s">
        <v>4</v>
      </c>
      <c r="C23" s="182"/>
      <c r="D23" s="183"/>
      <c r="E23" s="183"/>
      <c r="F23" s="184"/>
      <c r="G23" s="140"/>
      <c r="H23" s="11"/>
      <c r="I23" s="12"/>
      <c r="J23" s="12"/>
    </row>
    <row r="24" spans="2:14" x14ac:dyDescent="0.25">
      <c r="I24" s="13"/>
      <c r="J24" s="13"/>
    </row>
    <row r="25" spans="2:14" x14ac:dyDescent="0.25">
      <c r="I25" s="13"/>
      <c r="J25" s="13"/>
    </row>
    <row r="26" spans="2:14" ht="15.75" x14ac:dyDescent="0.25">
      <c r="G26" s="176" t="s">
        <v>728</v>
      </c>
      <c r="H26" s="176"/>
      <c r="I26" s="176"/>
      <c r="J26" s="14">
        <f>SUM(J8:J24)</f>
        <v>0</v>
      </c>
      <c r="L26" s="176" t="s">
        <v>726</v>
      </c>
      <c r="M26" s="176"/>
      <c r="N26" s="176"/>
    </row>
    <row r="27" spans="2:14" x14ac:dyDescent="0.25">
      <c r="G27" s="177" t="s">
        <v>727</v>
      </c>
      <c r="H27" s="177"/>
      <c r="I27" s="177"/>
      <c r="J27" s="13">
        <f>J26/109.5*9.5</f>
        <v>0</v>
      </c>
      <c r="L27" t="s">
        <v>726</v>
      </c>
    </row>
    <row r="28" spans="2:14" ht="7.5" customHeight="1" x14ac:dyDescent="0.25"/>
    <row r="29" spans="2:14" ht="7.5" customHeight="1" x14ac:dyDescent="0.25"/>
  </sheetData>
  <sheetProtection selectLockedCells="1" selectUnlockedCells="1"/>
  <mergeCells count="23">
    <mergeCell ref="L26:N26"/>
    <mergeCell ref="C20:F20"/>
    <mergeCell ref="D3:J3"/>
    <mergeCell ref="D4:F4"/>
    <mergeCell ref="C7:F7"/>
    <mergeCell ref="B8:F8"/>
    <mergeCell ref="C9:F9"/>
    <mergeCell ref="C10:F10"/>
    <mergeCell ref="B15:F15"/>
    <mergeCell ref="C16:F16"/>
    <mergeCell ref="D5:E5"/>
    <mergeCell ref="B11:F11"/>
    <mergeCell ref="C12:F12"/>
    <mergeCell ref="B13:F13"/>
    <mergeCell ref="G27:I27"/>
    <mergeCell ref="C14:F14"/>
    <mergeCell ref="C21:F21"/>
    <mergeCell ref="C22:F22"/>
    <mergeCell ref="C23:F23"/>
    <mergeCell ref="G26:I26"/>
    <mergeCell ref="B17:F17"/>
    <mergeCell ref="C18:F18"/>
    <mergeCell ref="C19:F19"/>
  </mergeCells>
  <pageMargins left="1.1023622047244095" right="0.70866141732283472" top="0.74803149606299213" bottom="0.74803149606299213"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45F0C-D5D2-4455-917C-5060919A84B2}">
  <sheetPr>
    <tabColor theme="4"/>
  </sheetPr>
  <dimension ref="A1:I31"/>
  <sheetViews>
    <sheetView workbookViewId="0">
      <selection activeCell="I19" sqref="I19"/>
    </sheetView>
  </sheetViews>
  <sheetFormatPr defaultColWidth="17.7109375" defaultRowHeight="15" x14ac:dyDescent="0.25"/>
  <cols>
    <col min="2" max="2" width="44.140625" bestFit="1" customWidth="1"/>
    <col min="5" max="5" width="11.42578125" customWidth="1"/>
    <col min="6" max="6" width="24.140625" customWidth="1"/>
    <col min="9" max="9" width="17.7109375" style="13"/>
  </cols>
  <sheetData>
    <row r="1" spans="1:9" x14ac:dyDescent="0.25">
      <c r="A1" s="154" t="s">
        <v>783</v>
      </c>
      <c r="B1" s="155"/>
      <c r="C1" s="155"/>
      <c r="D1" s="155"/>
      <c r="E1" s="155"/>
      <c r="F1" s="155"/>
    </row>
    <row r="3" spans="1:9" s="15" customFormat="1" x14ac:dyDescent="0.25">
      <c r="A3" s="15" t="s">
        <v>773</v>
      </c>
      <c r="E3" s="15" t="s">
        <v>786</v>
      </c>
      <c r="I3" s="16"/>
    </row>
    <row r="4" spans="1:9" ht="33.75" x14ac:dyDescent="0.25">
      <c r="A4" s="17" t="s">
        <v>1</v>
      </c>
      <c r="B4" s="17" t="s">
        <v>2</v>
      </c>
      <c r="C4" s="17" t="s">
        <v>14</v>
      </c>
      <c r="D4" s="17" t="s">
        <v>15</v>
      </c>
      <c r="E4" s="18" t="s">
        <v>774</v>
      </c>
      <c r="F4" s="17" t="s">
        <v>787</v>
      </c>
      <c r="G4" s="18" t="s">
        <v>16</v>
      </c>
      <c r="H4" s="19" t="s">
        <v>17</v>
      </c>
      <c r="I4" s="41" t="s">
        <v>802</v>
      </c>
    </row>
    <row r="5" spans="1:9" x14ac:dyDescent="0.25">
      <c r="A5" s="39" t="s">
        <v>160</v>
      </c>
      <c r="B5" s="39" t="s">
        <v>161</v>
      </c>
      <c r="C5" s="36"/>
      <c r="D5" s="36"/>
      <c r="E5" s="156"/>
      <c r="F5" s="39"/>
      <c r="G5" s="36"/>
      <c r="H5" s="37"/>
      <c r="I5" s="38"/>
    </row>
    <row r="6" spans="1:9" s="90" customFormat="1" x14ac:dyDescent="0.25">
      <c r="A6" s="87"/>
      <c r="B6" s="87"/>
      <c r="C6" s="32"/>
      <c r="D6" s="32"/>
      <c r="E6" s="156"/>
      <c r="F6" s="87"/>
      <c r="G6" s="32"/>
      <c r="H6" s="88"/>
      <c r="I6" s="89"/>
    </row>
    <row r="7" spans="1:9" x14ac:dyDescent="0.25">
      <c r="A7" s="39" t="s">
        <v>156</v>
      </c>
      <c r="B7" s="35" t="s">
        <v>157</v>
      </c>
      <c r="C7" s="36"/>
      <c r="D7" s="36"/>
      <c r="E7" s="156"/>
      <c r="F7" s="39"/>
      <c r="G7" s="36"/>
      <c r="H7" s="37"/>
      <c r="I7" s="38"/>
    </row>
    <row r="8" spans="1:9" s="90" customFormat="1" x14ac:dyDescent="0.25">
      <c r="A8" s="87"/>
      <c r="B8" s="91"/>
      <c r="C8" s="32"/>
      <c r="D8" s="32"/>
      <c r="E8" s="156"/>
      <c r="F8" s="87"/>
      <c r="G8" s="32"/>
      <c r="H8" s="88"/>
      <c r="I8" s="89"/>
    </row>
    <row r="9" spans="1:9" x14ac:dyDescent="0.25">
      <c r="A9" s="35" t="s">
        <v>152</v>
      </c>
      <c r="B9" s="35" t="s">
        <v>153</v>
      </c>
      <c r="C9" s="36"/>
      <c r="D9" s="36"/>
      <c r="E9" s="156"/>
      <c r="F9" s="39"/>
      <c r="G9" s="36"/>
      <c r="H9" s="37"/>
      <c r="I9" s="38"/>
    </row>
    <row r="10" spans="1:9" s="90" customFormat="1" x14ac:dyDescent="0.25">
      <c r="A10" s="91"/>
      <c r="B10" s="91"/>
      <c r="C10" s="32"/>
      <c r="D10" s="32"/>
      <c r="E10" s="156"/>
      <c r="F10" s="87"/>
      <c r="G10" s="32"/>
      <c r="H10" s="88"/>
      <c r="I10" s="89"/>
    </row>
    <row r="11" spans="1:9" x14ac:dyDescent="0.25">
      <c r="A11" s="35" t="s">
        <v>148</v>
      </c>
      <c r="B11" s="35" t="s">
        <v>149</v>
      </c>
      <c r="C11" s="36"/>
      <c r="D11" s="36"/>
      <c r="E11" s="156"/>
      <c r="F11" s="39"/>
      <c r="G11" s="36"/>
      <c r="H11" s="37"/>
      <c r="I11" s="38"/>
    </row>
    <row r="12" spans="1:9" s="90" customFormat="1" x14ac:dyDescent="0.25">
      <c r="A12" s="91"/>
      <c r="B12" s="91"/>
      <c r="C12" s="32"/>
      <c r="D12" s="32"/>
      <c r="E12" s="156"/>
      <c r="F12" s="87"/>
      <c r="G12" s="32"/>
      <c r="H12" s="88"/>
      <c r="I12" s="89"/>
    </row>
    <row r="13" spans="1:9" x14ac:dyDescent="0.25">
      <c r="A13" s="35" t="s">
        <v>107</v>
      </c>
      <c r="B13" s="35" t="s">
        <v>108</v>
      </c>
      <c r="C13" s="36"/>
      <c r="D13" s="36"/>
      <c r="E13" s="157"/>
      <c r="F13" s="36"/>
      <c r="G13" s="36"/>
      <c r="H13" s="37"/>
      <c r="I13" s="38"/>
    </row>
    <row r="14" spans="1:9" s="90" customFormat="1" x14ac:dyDescent="0.25">
      <c r="A14" s="91"/>
      <c r="B14" s="91"/>
      <c r="C14" s="32"/>
      <c r="D14" s="32"/>
      <c r="E14" s="157"/>
      <c r="F14" s="32"/>
      <c r="G14" s="32"/>
      <c r="H14" s="88"/>
      <c r="I14" s="89"/>
    </row>
    <row r="15" spans="1:9" x14ac:dyDescent="0.25">
      <c r="A15" s="20" t="s">
        <v>97</v>
      </c>
      <c r="B15" s="20" t="s">
        <v>98</v>
      </c>
      <c r="C15" s="21"/>
      <c r="D15" s="21"/>
      <c r="E15" s="158"/>
      <c r="F15" s="29"/>
      <c r="G15" s="21"/>
      <c r="H15" s="30"/>
      <c r="I15" s="31"/>
    </row>
    <row r="16" spans="1:9" s="90" customFormat="1" x14ac:dyDescent="0.25">
      <c r="A16" s="92"/>
      <c r="B16" s="92"/>
      <c r="C16" s="93"/>
      <c r="D16" s="93"/>
      <c r="E16" s="158"/>
      <c r="F16" s="94"/>
      <c r="G16" s="93"/>
      <c r="H16" s="33"/>
      <c r="I16" s="95"/>
    </row>
    <row r="17" spans="1:9" x14ac:dyDescent="0.25">
      <c r="A17" s="20" t="s">
        <v>36</v>
      </c>
      <c r="B17" s="20" t="s">
        <v>37</v>
      </c>
      <c r="C17" s="21"/>
      <c r="D17" s="21"/>
      <c r="E17" s="158"/>
      <c r="F17" s="29"/>
      <c r="G17" s="21"/>
      <c r="H17" s="30"/>
      <c r="I17" s="31"/>
    </row>
    <row r="18" spans="1:9" s="90" customFormat="1" x14ac:dyDescent="0.25">
      <c r="A18" s="92"/>
      <c r="B18" s="92"/>
      <c r="C18" s="93"/>
      <c r="D18" s="93"/>
      <c r="E18" s="158"/>
      <c r="F18" s="94"/>
      <c r="G18" s="93"/>
      <c r="H18" s="33"/>
      <c r="I18" s="95"/>
    </row>
    <row r="19" spans="1:9" x14ac:dyDescent="0.25">
      <c r="A19" s="20" t="s">
        <v>18</v>
      </c>
      <c r="B19" s="20" t="s">
        <v>19</v>
      </c>
      <c r="C19" s="21"/>
      <c r="D19" s="21"/>
      <c r="E19" s="159"/>
      <c r="F19" s="22"/>
      <c r="G19" s="21"/>
      <c r="H19" s="23"/>
      <c r="I19" s="24"/>
    </row>
    <row r="20" spans="1:9" s="90" customFormat="1" x14ac:dyDescent="0.25">
      <c r="A20" s="92"/>
      <c r="B20" s="92"/>
      <c r="C20" s="93"/>
      <c r="D20" s="93"/>
      <c r="E20" s="159"/>
      <c r="F20" s="96"/>
      <c r="G20" s="93"/>
      <c r="H20" s="97"/>
      <c r="I20" s="98"/>
    </row>
    <row r="21" spans="1:9" x14ac:dyDescent="0.25">
      <c r="A21" s="29" t="s">
        <v>52</v>
      </c>
      <c r="B21" s="20" t="s">
        <v>53</v>
      </c>
      <c r="C21" s="21"/>
      <c r="D21" s="21"/>
      <c r="E21" s="158"/>
      <c r="F21" s="29"/>
      <c r="G21" s="21"/>
      <c r="H21" s="30"/>
      <c r="I21" s="31"/>
    </row>
    <row r="22" spans="1:9" s="90" customFormat="1" x14ac:dyDescent="0.25">
      <c r="A22" s="94"/>
      <c r="B22" s="92"/>
      <c r="C22" s="93"/>
      <c r="D22" s="93"/>
      <c r="E22" s="158"/>
      <c r="F22" s="94"/>
      <c r="G22" s="93"/>
      <c r="H22" s="33"/>
      <c r="I22" s="95"/>
    </row>
    <row r="23" spans="1:9" x14ac:dyDescent="0.25">
      <c r="A23" s="39" t="s">
        <v>240</v>
      </c>
      <c r="B23" s="35" t="s">
        <v>241</v>
      </c>
      <c r="C23" s="36"/>
      <c r="D23" s="36"/>
      <c r="E23" s="156"/>
      <c r="F23" s="39"/>
      <c r="G23" s="36"/>
      <c r="H23" s="37"/>
      <c r="I23" s="38"/>
    </row>
    <row r="24" spans="1:9" s="90" customFormat="1" x14ac:dyDescent="0.25">
      <c r="A24" s="87"/>
      <c r="B24" s="91"/>
      <c r="C24" s="32"/>
      <c r="D24" s="32"/>
      <c r="E24" s="156"/>
      <c r="F24" s="87"/>
      <c r="G24" s="32"/>
      <c r="H24" s="88"/>
      <c r="I24" s="89"/>
    </row>
    <row r="25" spans="1:9" x14ac:dyDescent="0.25">
      <c r="A25" s="39" t="s">
        <v>253</v>
      </c>
      <c r="B25" s="35" t="s">
        <v>254</v>
      </c>
      <c r="C25" s="36"/>
      <c r="D25" s="36"/>
      <c r="E25" s="156"/>
      <c r="F25" s="39"/>
      <c r="G25" s="36"/>
      <c r="H25" s="37"/>
      <c r="I25" s="38"/>
    </row>
    <row r="26" spans="1:9" s="90" customFormat="1" x14ac:dyDescent="0.25">
      <c r="A26" s="87"/>
      <c r="B26" s="91"/>
      <c r="C26" s="32"/>
      <c r="D26" s="32"/>
      <c r="E26" s="156"/>
      <c r="F26" s="87"/>
      <c r="G26" s="32"/>
      <c r="H26" s="88"/>
      <c r="I26" s="89"/>
    </row>
    <row r="27" spans="1:9" x14ac:dyDescent="0.25">
      <c r="A27" s="39" t="s">
        <v>266</v>
      </c>
      <c r="B27" s="35" t="s">
        <v>267</v>
      </c>
      <c r="C27" s="36"/>
      <c r="D27" s="36"/>
      <c r="E27" s="156"/>
      <c r="F27" s="39"/>
      <c r="G27" s="36"/>
      <c r="H27" s="37"/>
      <c r="I27" s="38"/>
    </row>
    <row r="28" spans="1:9" s="90" customFormat="1" x14ac:dyDescent="0.25">
      <c r="A28" s="87"/>
      <c r="B28" s="91"/>
      <c r="C28" s="32"/>
      <c r="D28" s="32"/>
      <c r="E28" s="156"/>
      <c r="F28" s="87"/>
      <c r="G28" s="32"/>
      <c r="H28" s="88"/>
      <c r="I28" s="89"/>
    </row>
    <row r="29" spans="1:9" x14ac:dyDescent="0.25">
      <c r="A29" s="39" t="s">
        <v>283</v>
      </c>
      <c r="B29" s="39" t="s">
        <v>5</v>
      </c>
      <c r="C29" s="36"/>
      <c r="D29" s="36"/>
      <c r="E29" s="157"/>
      <c r="F29" s="36"/>
      <c r="G29" s="36"/>
      <c r="H29" s="37"/>
      <c r="I29" s="38"/>
    </row>
    <row r="30" spans="1:9" s="90" customFormat="1" x14ac:dyDescent="0.25">
      <c r="A30" s="87"/>
      <c r="B30" s="87"/>
      <c r="C30" s="32"/>
      <c r="D30" s="32"/>
      <c r="E30" s="157"/>
      <c r="F30" s="32"/>
      <c r="G30" s="32"/>
      <c r="H30" s="88"/>
      <c r="I30" s="89"/>
    </row>
    <row r="31" spans="1:9" x14ac:dyDescent="0.25">
      <c r="A31" s="29" t="s">
        <v>294</v>
      </c>
      <c r="B31" s="29" t="s">
        <v>295</v>
      </c>
      <c r="C31" s="21"/>
      <c r="D31" s="21"/>
      <c r="E31" s="158"/>
      <c r="F31" s="29"/>
      <c r="G31" s="21"/>
      <c r="H31" s="30"/>
      <c r="I31" s="31"/>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4FF90-34D4-4DE5-9727-2155ED8061FA}">
  <sheetPr>
    <pageSetUpPr fitToPage="1"/>
  </sheetPr>
  <dimension ref="B1:N27"/>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D2" s="2" t="s">
        <v>760</v>
      </c>
      <c r="E2" s="3"/>
      <c r="F2" s="3"/>
      <c r="G2" s="3"/>
      <c r="H2" s="3"/>
      <c r="I2" s="4"/>
    </row>
    <row r="3" spans="2:11" ht="15.75" x14ac:dyDescent="0.25">
      <c r="D3" s="185"/>
      <c r="E3" s="185"/>
      <c r="F3" s="185"/>
      <c r="G3" s="185"/>
      <c r="H3" s="185"/>
      <c r="I3" s="185"/>
      <c r="J3" s="185"/>
    </row>
    <row r="4" spans="2:11" ht="16.149999999999999" customHeight="1" x14ac:dyDescent="0.35">
      <c r="B4" s="5"/>
      <c r="C4" s="5"/>
      <c r="D4" s="186" t="s">
        <v>427</v>
      </c>
      <c r="E4" s="186"/>
      <c r="F4" s="186"/>
      <c r="G4" s="141" t="s">
        <v>740</v>
      </c>
      <c r="H4" s="116"/>
      <c r="I4" s="116"/>
      <c r="J4" s="116"/>
    </row>
    <row r="5" spans="2:11" ht="15.6" hidden="1" customHeight="1" x14ac:dyDescent="0.35">
      <c r="B5" s="6"/>
      <c r="C5" s="114" t="s">
        <v>739</v>
      </c>
      <c r="D5" s="214">
        <f>+J24</f>
        <v>0</v>
      </c>
      <c r="E5" s="214"/>
      <c r="F5" s="136"/>
      <c r="G5" s="150"/>
      <c r="H5" s="149"/>
      <c r="I5" s="149"/>
      <c r="J5" s="143"/>
    </row>
    <row r="6" spans="2:11" ht="12.95" customHeight="1" x14ac:dyDescent="0.25">
      <c r="I6" s="7"/>
      <c r="J6" s="8"/>
    </row>
    <row r="7" spans="2:11" s="9" customFormat="1" ht="41.45" customHeight="1" x14ac:dyDescent="0.2">
      <c r="B7" s="112" t="s">
        <v>1</v>
      </c>
      <c r="C7" s="193" t="s">
        <v>2</v>
      </c>
      <c r="D7" s="193"/>
      <c r="E7" s="193"/>
      <c r="F7" s="193"/>
      <c r="G7" s="144" t="s">
        <v>774</v>
      </c>
      <c r="H7" s="144" t="s">
        <v>738</v>
      </c>
      <c r="I7" s="113" t="s">
        <v>3</v>
      </c>
      <c r="J7" s="112" t="s">
        <v>751</v>
      </c>
    </row>
    <row r="8" spans="2:11" x14ac:dyDescent="0.25">
      <c r="B8" s="178" t="s">
        <v>8</v>
      </c>
      <c r="C8" s="179"/>
      <c r="D8" s="179"/>
      <c r="E8" s="179"/>
      <c r="F8" s="180"/>
      <c r="G8" s="140"/>
      <c r="H8" s="11"/>
      <c r="I8" s="12"/>
      <c r="J8" s="12"/>
      <c r="K8" s="11"/>
    </row>
    <row r="9" spans="2:11" x14ac:dyDescent="0.25">
      <c r="B9" s="10"/>
      <c r="C9" s="181"/>
      <c r="D9" s="181"/>
      <c r="E9" s="181"/>
      <c r="F9" s="181"/>
      <c r="G9" s="140"/>
      <c r="H9" s="11"/>
      <c r="I9" s="12"/>
      <c r="J9" s="12"/>
      <c r="K9" s="11" t="s">
        <v>736</v>
      </c>
    </row>
    <row r="10" spans="2:11" x14ac:dyDescent="0.25">
      <c r="B10" s="10"/>
      <c r="C10" s="181"/>
      <c r="D10" s="181"/>
      <c r="E10" s="181"/>
      <c r="F10" s="181"/>
      <c r="G10" s="140"/>
      <c r="H10" s="11"/>
      <c r="I10" s="12"/>
      <c r="J10" s="12"/>
      <c r="K10" s="11" t="s">
        <v>735</v>
      </c>
    </row>
    <row r="11" spans="2:11" x14ac:dyDescent="0.25">
      <c r="B11" s="178" t="s">
        <v>5</v>
      </c>
      <c r="C11" s="179"/>
      <c r="D11" s="179"/>
      <c r="E11" s="179"/>
      <c r="F11" s="180"/>
      <c r="G11" s="140"/>
      <c r="H11" s="11"/>
      <c r="I11" s="12"/>
      <c r="J11" s="12"/>
      <c r="K11" s="11"/>
    </row>
    <row r="12" spans="2:11" x14ac:dyDescent="0.25">
      <c r="B12" s="10"/>
      <c r="C12" s="181"/>
      <c r="D12" s="181"/>
      <c r="E12" s="181"/>
      <c r="F12" s="181"/>
      <c r="G12" s="140"/>
      <c r="H12" s="11"/>
      <c r="I12" s="12"/>
      <c r="J12" s="12"/>
      <c r="K12" s="11" t="s">
        <v>734</v>
      </c>
    </row>
    <row r="13" spans="2:11" x14ac:dyDescent="0.25">
      <c r="B13" s="178" t="s">
        <v>9</v>
      </c>
      <c r="C13" s="179"/>
      <c r="D13" s="179"/>
      <c r="E13" s="179"/>
      <c r="F13" s="180"/>
      <c r="G13" s="140"/>
      <c r="H13" s="11"/>
      <c r="I13" s="12"/>
      <c r="J13" s="12"/>
      <c r="K13" s="11"/>
    </row>
    <row r="14" spans="2:11" x14ac:dyDescent="0.25">
      <c r="B14" s="10"/>
      <c r="C14" s="181"/>
      <c r="D14" s="181"/>
      <c r="E14" s="181"/>
      <c r="F14" s="181"/>
      <c r="G14" s="140"/>
      <c r="H14" s="11"/>
      <c r="I14" s="12"/>
      <c r="J14" s="12"/>
      <c r="K14" s="11" t="s">
        <v>733</v>
      </c>
    </row>
    <row r="15" spans="2:11" x14ac:dyDescent="0.25">
      <c r="B15" s="178" t="s">
        <v>732</v>
      </c>
      <c r="C15" s="179"/>
      <c r="D15" s="179"/>
      <c r="E15" s="179"/>
      <c r="F15" s="180"/>
      <c r="G15" s="140"/>
      <c r="H15" s="11"/>
      <c r="I15" s="12"/>
      <c r="J15" s="12"/>
    </row>
    <row r="16" spans="2:11" x14ac:dyDescent="0.25">
      <c r="B16" s="10"/>
      <c r="C16" s="181"/>
      <c r="D16" s="181"/>
      <c r="E16" s="181"/>
      <c r="F16" s="181"/>
      <c r="G16" s="140"/>
      <c r="H16" s="11"/>
      <c r="I16" s="12"/>
      <c r="J16" s="12"/>
    </row>
    <row r="17" spans="2:14" x14ac:dyDescent="0.25">
      <c r="B17" s="178" t="s">
        <v>748</v>
      </c>
      <c r="C17" s="179"/>
      <c r="D17" s="179"/>
      <c r="E17" s="179"/>
      <c r="F17" s="180"/>
      <c r="G17" s="140"/>
      <c r="H17" s="11"/>
      <c r="I17" s="12"/>
      <c r="J17" s="12"/>
    </row>
    <row r="18" spans="2:14" x14ac:dyDescent="0.25">
      <c r="B18" s="10"/>
      <c r="C18" s="181"/>
      <c r="D18" s="181"/>
      <c r="E18" s="181"/>
      <c r="F18" s="181"/>
      <c r="G18" s="140"/>
      <c r="H18" s="11"/>
      <c r="I18" s="12"/>
      <c r="J18" s="12"/>
    </row>
    <row r="19" spans="2:14" hidden="1" x14ac:dyDescent="0.25">
      <c r="B19" s="10"/>
      <c r="C19" s="182"/>
      <c r="D19" s="183"/>
      <c r="E19" s="183"/>
      <c r="F19" s="184"/>
      <c r="G19" s="140"/>
      <c r="H19" s="11"/>
      <c r="I19" s="12"/>
      <c r="J19" s="12"/>
    </row>
    <row r="20" spans="2:14" hidden="1" x14ac:dyDescent="0.25">
      <c r="B20" s="10"/>
      <c r="C20" s="182"/>
      <c r="D20" s="183"/>
      <c r="E20" s="183"/>
      <c r="F20" s="184"/>
      <c r="G20" s="140"/>
      <c r="H20" s="11"/>
      <c r="I20" s="12"/>
      <c r="J20" s="12"/>
    </row>
    <row r="21" spans="2:14" hidden="1" x14ac:dyDescent="0.25">
      <c r="B21" s="10"/>
      <c r="C21" s="182"/>
      <c r="D21" s="183"/>
      <c r="E21" s="183"/>
      <c r="F21" s="184"/>
      <c r="G21" s="140"/>
      <c r="H21" s="11"/>
      <c r="I21" s="12"/>
      <c r="J21" s="12"/>
    </row>
    <row r="22" spans="2:14" x14ac:dyDescent="0.25">
      <c r="I22" s="13"/>
      <c r="J22" s="13"/>
    </row>
    <row r="23" spans="2:14" x14ac:dyDescent="0.25">
      <c r="I23" s="13"/>
      <c r="J23" s="13"/>
    </row>
    <row r="24" spans="2:14" ht="15.75" x14ac:dyDescent="0.25">
      <c r="G24" s="176" t="s">
        <v>728</v>
      </c>
      <c r="H24" s="176"/>
      <c r="I24" s="176"/>
      <c r="J24" s="14">
        <f>SUM(J8:J22)</f>
        <v>0</v>
      </c>
      <c r="L24" s="176" t="s">
        <v>726</v>
      </c>
      <c r="M24" s="176"/>
      <c r="N24" s="176"/>
    </row>
    <row r="25" spans="2:14" x14ac:dyDescent="0.25">
      <c r="G25" s="177" t="s">
        <v>747</v>
      </c>
      <c r="H25" s="177"/>
      <c r="I25" s="177"/>
      <c r="J25" s="13">
        <f>J24/109.5*9.5</f>
        <v>0</v>
      </c>
      <c r="L25" t="s">
        <v>726</v>
      </c>
    </row>
    <row r="26" spans="2:14" ht="7.5" customHeight="1" x14ac:dyDescent="0.25"/>
    <row r="27" spans="2:14" ht="7.5" customHeight="1" x14ac:dyDescent="0.25"/>
  </sheetData>
  <sheetProtection selectLockedCells="1" selectUnlockedCells="1"/>
  <mergeCells count="21">
    <mergeCell ref="D5:E5"/>
    <mergeCell ref="C19:F19"/>
    <mergeCell ref="C18:F18"/>
    <mergeCell ref="D3:J3"/>
    <mergeCell ref="D4:F4"/>
    <mergeCell ref="C7:F7"/>
    <mergeCell ref="B8:F8"/>
    <mergeCell ref="C9:F9"/>
    <mergeCell ref="C10:F10"/>
    <mergeCell ref="B15:F15"/>
    <mergeCell ref="B17:F17"/>
    <mergeCell ref="B11:F11"/>
    <mergeCell ref="C12:F12"/>
    <mergeCell ref="B13:F13"/>
    <mergeCell ref="C14:F14"/>
    <mergeCell ref="C16:F16"/>
    <mergeCell ref="C20:F20"/>
    <mergeCell ref="C21:F21"/>
    <mergeCell ref="G24:I24"/>
    <mergeCell ref="G25:I25"/>
    <mergeCell ref="L24:N24"/>
  </mergeCells>
  <pageMargins left="1.1023622047244095" right="0.70866141732283472" top="0.74803149606299213" bottom="0.74803149606299213" header="0.31496062992125984" footer="0.31496062992125984"/>
  <pageSetup paperSize="9" scale="92"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C63F7-524C-4AFD-A2EA-742E5C226CF0}">
  <sheetPr>
    <pageSetUpPr fitToPage="1"/>
  </sheetPr>
  <dimension ref="B1:N27"/>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D2" s="2" t="s">
        <v>761</v>
      </c>
      <c r="E2" s="3"/>
      <c r="F2" s="3"/>
      <c r="G2" s="3"/>
      <c r="H2" s="3"/>
      <c r="I2" s="4"/>
    </row>
    <row r="3" spans="2:11" ht="15.75" x14ac:dyDescent="0.25">
      <c r="D3" s="185"/>
      <c r="E3" s="185"/>
      <c r="F3" s="185"/>
      <c r="G3" s="185"/>
      <c r="H3" s="185"/>
      <c r="I3" s="185"/>
      <c r="J3" s="185"/>
    </row>
    <row r="4" spans="2:11" ht="16.149999999999999" customHeight="1" x14ac:dyDescent="0.35">
      <c r="B4" s="5"/>
      <c r="C4" s="5"/>
      <c r="D4" s="186" t="s">
        <v>432</v>
      </c>
      <c r="E4" s="186"/>
      <c r="F4" s="186"/>
      <c r="G4" s="141" t="s">
        <v>740</v>
      </c>
      <c r="H4" s="116"/>
      <c r="I4" s="116"/>
      <c r="J4" s="116"/>
    </row>
    <row r="5" spans="2:11" ht="15.6" hidden="1" customHeight="1" x14ac:dyDescent="0.35">
      <c r="B5" s="6"/>
      <c r="C5" s="114" t="s">
        <v>739</v>
      </c>
      <c r="D5" s="214">
        <f>+J24</f>
        <v>0</v>
      </c>
      <c r="E5" s="214"/>
      <c r="F5" s="136"/>
      <c r="G5" s="150"/>
      <c r="H5" s="149"/>
      <c r="I5" s="149"/>
      <c r="J5" s="143"/>
    </row>
    <row r="6" spans="2:11" ht="12.95" customHeight="1" x14ac:dyDescent="0.25">
      <c r="I6" s="7"/>
      <c r="J6" s="8"/>
    </row>
    <row r="7" spans="2:11" s="9" customFormat="1" ht="39" customHeight="1" x14ac:dyDescent="0.2">
      <c r="B7" s="112" t="s">
        <v>1</v>
      </c>
      <c r="C7" s="193" t="s">
        <v>2</v>
      </c>
      <c r="D7" s="193"/>
      <c r="E7" s="193"/>
      <c r="F7" s="193"/>
      <c r="G7" s="144" t="s">
        <v>774</v>
      </c>
      <c r="H7" s="144" t="s">
        <v>738</v>
      </c>
      <c r="I7" s="113" t="s">
        <v>3</v>
      </c>
      <c r="J7" s="112" t="s">
        <v>751</v>
      </c>
    </row>
    <row r="8" spans="2:11" x14ac:dyDescent="0.25">
      <c r="B8" s="178" t="s">
        <v>8</v>
      </c>
      <c r="C8" s="179"/>
      <c r="D8" s="179"/>
      <c r="E8" s="179"/>
      <c r="F8" s="180"/>
      <c r="G8" s="140"/>
      <c r="H8" s="11"/>
      <c r="I8" s="12"/>
      <c r="J8" s="12"/>
      <c r="K8" s="11"/>
    </row>
    <row r="9" spans="2:11" x14ac:dyDescent="0.25">
      <c r="B9" s="10"/>
      <c r="C9" s="181"/>
      <c r="D9" s="181"/>
      <c r="E9" s="181"/>
      <c r="F9" s="181"/>
      <c r="G9" s="140"/>
      <c r="H9" s="11"/>
      <c r="I9" s="12"/>
      <c r="J9" s="12"/>
      <c r="K9" s="11" t="s">
        <v>736</v>
      </c>
    </row>
    <row r="10" spans="2:11" x14ac:dyDescent="0.25">
      <c r="B10" s="10"/>
      <c r="C10" s="181"/>
      <c r="D10" s="181"/>
      <c r="E10" s="181"/>
      <c r="F10" s="181"/>
      <c r="G10" s="140"/>
      <c r="H10" s="11"/>
      <c r="I10" s="12"/>
      <c r="J10" s="12"/>
      <c r="K10" s="11" t="s">
        <v>735</v>
      </c>
    </row>
    <row r="11" spans="2:11" x14ac:dyDescent="0.25">
      <c r="B11" s="178" t="s">
        <v>687</v>
      </c>
      <c r="C11" s="179"/>
      <c r="D11" s="179"/>
      <c r="E11" s="179"/>
      <c r="F11" s="180"/>
      <c r="G11" s="140"/>
      <c r="H11" s="11"/>
      <c r="I11" s="12"/>
      <c r="J11" s="12"/>
      <c r="K11" s="11"/>
    </row>
    <row r="12" spans="2:11" x14ac:dyDescent="0.25">
      <c r="B12" s="10"/>
      <c r="C12" s="181"/>
      <c r="D12" s="181"/>
      <c r="E12" s="181"/>
      <c r="F12" s="181"/>
      <c r="G12" s="140"/>
      <c r="H12" s="11"/>
      <c r="I12" s="12"/>
      <c r="J12" s="12"/>
      <c r="K12" s="11" t="s">
        <v>734</v>
      </c>
    </row>
    <row r="13" spans="2:11" x14ac:dyDescent="0.25">
      <c r="B13" s="178" t="s">
        <v>732</v>
      </c>
      <c r="C13" s="179"/>
      <c r="D13" s="179"/>
      <c r="E13" s="179"/>
      <c r="F13" s="180"/>
      <c r="G13" s="140"/>
      <c r="H13" s="11"/>
      <c r="I13" s="12"/>
      <c r="J13" s="12"/>
      <c r="K13" s="11"/>
    </row>
    <row r="14" spans="2:11" x14ac:dyDescent="0.25">
      <c r="B14" s="10"/>
      <c r="C14" s="181"/>
      <c r="D14" s="181"/>
      <c r="E14" s="181"/>
      <c r="F14" s="181"/>
      <c r="G14" s="140"/>
      <c r="H14" s="11"/>
      <c r="I14" s="12"/>
      <c r="J14" s="12"/>
      <c r="K14" s="11" t="s">
        <v>733</v>
      </c>
    </row>
    <row r="15" spans="2:11" x14ac:dyDescent="0.25">
      <c r="B15" s="178" t="s">
        <v>295</v>
      </c>
      <c r="C15" s="179"/>
      <c r="D15" s="179"/>
      <c r="E15" s="179"/>
      <c r="F15" s="180"/>
      <c r="G15" s="140"/>
      <c r="H15" s="11"/>
      <c r="I15" s="12"/>
      <c r="J15" s="12"/>
      <c r="K15" s="11"/>
    </row>
    <row r="16" spans="2:11" x14ac:dyDescent="0.25">
      <c r="B16" s="10"/>
      <c r="C16" s="182"/>
      <c r="D16" s="183"/>
      <c r="E16" s="183"/>
      <c r="F16" s="184"/>
      <c r="G16" s="140"/>
      <c r="H16" s="11"/>
      <c r="I16" s="12"/>
      <c r="J16" s="12"/>
      <c r="K16" s="11" t="s">
        <v>732</v>
      </c>
    </row>
    <row r="17" spans="2:14" hidden="1" x14ac:dyDescent="0.25">
      <c r="B17" s="10" t="s">
        <v>4</v>
      </c>
      <c r="C17" s="182"/>
      <c r="D17" s="183"/>
      <c r="E17" s="183"/>
      <c r="F17" s="184"/>
      <c r="G17" s="140"/>
      <c r="H17" s="11"/>
      <c r="I17" s="12"/>
      <c r="J17" s="12"/>
    </row>
    <row r="18" spans="2:14" hidden="1" x14ac:dyDescent="0.25">
      <c r="B18" s="10" t="s">
        <v>4</v>
      </c>
      <c r="C18" s="182"/>
      <c r="D18" s="183"/>
      <c r="E18" s="183"/>
      <c r="F18" s="184"/>
      <c r="G18" s="140"/>
      <c r="H18" s="11"/>
      <c r="I18" s="12"/>
      <c r="J18" s="12"/>
    </row>
    <row r="19" spans="2:14" hidden="1" x14ac:dyDescent="0.25">
      <c r="B19" s="10" t="s">
        <v>4</v>
      </c>
      <c r="C19" s="182"/>
      <c r="D19" s="183"/>
      <c r="E19" s="183"/>
      <c r="F19" s="184"/>
      <c r="G19" s="140"/>
      <c r="H19" s="11"/>
      <c r="I19" s="12"/>
      <c r="J19" s="12"/>
    </row>
    <row r="20" spans="2:14" hidden="1" x14ac:dyDescent="0.25">
      <c r="B20" s="10" t="s">
        <v>4</v>
      </c>
      <c r="C20" s="182"/>
      <c r="D20" s="183"/>
      <c r="E20" s="183"/>
      <c r="F20" s="184"/>
      <c r="G20" s="140"/>
      <c r="H20" s="11"/>
      <c r="I20" s="12"/>
      <c r="J20" s="12"/>
    </row>
    <row r="21" spans="2:14" hidden="1" x14ac:dyDescent="0.25">
      <c r="B21" s="10" t="s">
        <v>4</v>
      </c>
      <c r="C21" s="182"/>
      <c r="D21" s="183"/>
      <c r="E21" s="183"/>
      <c r="F21" s="184"/>
      <c r="G21" s="140"/>
      <c r="H21" s="11"/>
      <c r="I21" s="12"/>
      <c r="J21" s="12"/>
    </row>
    <row r="22" spans="2:14" x14ac:dyDescent="0.25">
      <c r="I22" s="13"/>
      <c r="J22" s="13"/>
    </row>
    <row r="23" spans="2:14" x14ac:dyDescent="0.25">
      <c r="I23" s="13"/>
      <c r="J23" s="13"/>
    </row>
    <row r="24" spans="2:14" ht="15.75" x14ac:dyDescent="0.25">
      <c r="G24" s="176" t="s">
        <v>728</v>
      </c>
      <c r="H24" s="176"/>
      <c r="I24" s="176"/>
      <c r="J24" s="14">
        <f>SUM(J8:J22)</f>
        <v>0</v>
      </c>
      <c r="L24" s="176" t="s">
        <v>726</v>
      </c>
      <c r="M24" s="176"/>
      <c r="N24" s="176"/>
    </row>
    <row r="25" spans="2:14" x14ac:dyDescent="0.25">
      <c r="G25" s="177" t="s">
        <v>747</v>
      </c>
      <c r="H25" s="177"/>
      <c r="I25" s="177"/>
      <c r="J25" s="13">
        <f>J24/109.5*9.5</f>
        <v>0</v>
      </c>
      <c r="L25" t="s">
        <v>726</v>
      </c>
    </row>
    <row r="26" spans="2:14" ht="7.5" customHeight="1" x14ac:dyDescent="0.25"/>
    <row r="27" spans="2:14" ht="7.5" customHeight="1" x14ac:dyDescent="0.25"/>
  </sheetData>
  <sheetProtection selectLockedCells="1" selectUnlockedCells="1"/>
  <mergeCells count="21">
    <mergeCell ref="L24:N24"/>
    <mergeCell ref="C16:F16"/>
    <mergeCell ref="D3:J3"/>
    <mergeCell ref="D4:F4"/>
    <mergeCell ref="C7:F7"/>
    <mergeCell ref="B8:F8"/>
    <mergeCell ref="C9:F9"/>
    <mergeCell ref="C10:F10"/>
    <mergeCell ref="B11:F11"/>
    <mergeCell ref="C12:F12"/>
    <mergeCell ref="B13:F13"/>
    <mergeCell ref="C14:F14"/>
    <mergeCell ref="B15:F15"/>
    <mergeCell ref="D5:E5"/>
    <mergeCell ref="G25:I25"/>
    <mergeCell ref="C17:F17"/>
    <mergeCell ref="C18:F18"/>
    <mergeCell ref="C19:F19"/>
    <mergeCell ref="C20:F20"/>
    <mergeCell ref="C21:F21"/>
    <mergeCell ref="G24:I24"/>
  </mergeCells>
  <pageMargins left="1.1023622047244095" right="0.70866141732283472" top="0.74803149606299213" bottom="0.74803149606299213" header="0.31496062992125984" footer="0.31496062992125984"/>
  <pageSetup paperSize="9" scale="92"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A23D2-D763-4146-9E46-1D074954667B}">
  <sheetPr>
    <pageSetUpPr fitToPage="1"/>
  </sheetPr>
  <dimension ref="B1:N25"/>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D2" s="2" t="s">
        <v>762</v>
      </c>
      <c r="E2" s="3"/>
      <c r="F2" s="3"/>
      <c r="G2" s="3"/>
      <c r="H2" s="3"/>
      <c r="I2" s="4"/>
    </row>
    <row r="3" spans="2:11" ht="15.75" x14ac:dyDescent="0.25">
      <c r="D3" s="185"/>
      <c r="E3" s="185"/>
      <c r="F3" s="185"/>
      <c r="G3" s="185"/>
      <c r="H3" s="185"/>
      <c r="I3" s="185"/>
      <c r="J3" s="185"/>
    </row>
    <row r="4" spans="2:11" ht="16.149999999999999" customHeight="1" x14ac:dyDescent="0.35">
      <c r="B4" s="5"/>
      <c r="C4" s="5"/>
      <c r="D4" s="186" t="s">
        <v>432</v>
      </c>
      <c r="E4" s="186"/>
      <c r="F4" s="186"/>
      <c r="G4" s="141" t="s">
        <v>740</v>
      </c>
      <c r="H4" s="116"/>
      <c r="I4" s="116"/>
      <c r="J4" s="116"/>
    </row>
    <row r="5" spans="2:11" ht="15.6" hidden="1" customHeight="1" x14ac:dyDescent="0.35">
      <c r="B5" s="6"/>
      <c r="C5" s="114" t="s">
        <v>739</v>
      </c>
      <c r="D5" s="214">
        <f>+J22</f>
        <v>0</v>
      </c>
      <c r="E5" s="214"/>
      <c r="F5" s="136"/>
      <c r="G5" s="150"/>
      <c r="H5" s="149"/>
      <c r="I5" s="149"/>
      <c r="J5" s="143"/>
    </row>
    <row r="6" spans="2:11" ht="12.95" customHeight="1" x14ac:dyDescent="0.25">
      <c r="I6" s="7"/>
      <c r="J6" s="8"/>
    </row>
    <row r="7" spans="2:11" s="9" customFormat="1" ht="39" customHeight="1" x14ac:dyDescent="0.2">
      <c r="B7" s="112" t="s">
        <v>1</v>
      </c>
      <c r="C7" s="193" t="s">
        <v>2</v>
      </c>
      <c r="D7" s="193"/>
      <c r="E7" s="193"/>
      <c r="F7" s="193"/>
      <c r="G7" s="144" t="s">
        <v>774</v>
      </c>
      <c r="H7" s="144" t="s">
        <v>738</v>
      </c>
      <c r="I7" s="113" t="s">
        <v>3</v>
      </c>
      <c r="J7" s="112" t="s">
        <v>751</v>
      </c>
    </row>
    <row r="8" spans="2:11" x14ac:dyDescent="0.25">
      <c r="B8" s="178" t="s">
        <v>8</v>
      </c>
      <c r="C8" s="179"/>
      <c r="D8" s="179"/>
      <c r="E8" s="179"/>
      <c r="F8" s="180"/>
      <c r="G8" s="140"/>
      <c r="H8" s="11"/>
      <c r="I8" s="12"/>
      <c r="J8" s="12"/>
      <c r="K8" s="11"/>
    </row>
    <row r="9" spans="2:11" x14ac:dyDescent="0.25">
      <c r="B9" s="10"/>
      <c r="C9" s="181"/>
      <c r="D9" s="181"/>
      <c r="E9" s="181"/>
      <c r="F9" s="181"/>
      <c r="G9" s="140"/>
      <c r="H9" s="11"/>
      <c r="I9" s="12"/>
      <c r="J9" s="12"/>
      <c r="K9" s="11" t="s">
        <v>736</v>
      </c>
    </row>
    <row r="10" spans="2:11" x14ac:dyDescent="0.25">
      <c r="B10" s="10"/>
      <c r="C10" s="181"/>
      <c r="D10" s="181"/>
      <c r="E10" s="181"/>
      <c r="F10" s="181"/>
      <c r="G10" s="140"/>
      <c r="H10" s="11"/>
      <c r="I10" s="12"/>
      <c r="J10" s="12"/>
      <c r="K10" s="11" t="s">
        <v>735</v>
      </c>
    </row>
    <row r="11" spans="2:11" x14ac:dyDescent="0.25">
      <c r="B11" s="178" t="s">
        <v>687</v>
      </c>
      <c r="C11" s="179"/>
      <c r="D11" s="179"/>
      <c r="E11" s="179"/>
      <c r="F11" s="180"/>
      <c r="G11" s="140"/>
      <c r="H11" s="11"/>
      <c r="I11" s="12"/>
      <c r="J11" s="12"/>
      <c r="K11" s="11"/>
    </row>
    <row r="12" spans="2:11" x14ac:dyDescent="0.25">
      <c r="B12" s="10"/>
      <c r="C12" s="181"/>
      <c r="D12" s="181"/>
      <c r="E12" s="181"/>
      <c r="F12" s="181"/>
      <c r="G12" s="140"/>
      <c r="H12" s="11"/>
      <c r="I12" s="12"/>
      <c r="J12" s="12"/>
      <c r="K12" s="11" t="s">
        <v>734</v>
      </c>
    </row>
    <row r="13" spans="2:11" x14ac:dyDescent="0.25">
      <c r="B13" s="178" t="s">
        <v>732</v>
      </c>
      <c r="C13" s="179"/>
      <c r="D13" s="179"/>
      <c r="E13" s="179"/>
      <c r="F13" s="180"/>
      <c r="G13" s="140"/>
      <c r="H13" s="11"/>
      <c r="I13" s="12"/>
      <c r="J13" s="12"/>
      <c r="K13" s="11"/>
    </row>
    <row r="14" spans="2:11" x14ac:dyDescent="0.25">
      <c r="B14" s="10"/>
      <c r="C14" s="181"/>
      <c r="D14" s="181"/>
      <c r="E14" s="181"/>
      <c r="F14" s="181"/>
      <c r="G14" s="140"/>
      <c r="H14" s="11"/>
      <c r="I14" s="12"/>
      <c r="J14" s="12"/>
      <c r="K14" s="11" t="s">
        <v>733</v>
      </c>
    </row>
    <row r="15" spans="2:11" hidden="1" x14ac:dyDescent="0.25">
      <c r="B15" s="10" t="s">
        <v>4</v>
      </c>
      <c r="C15" s="182"/>
      <c r="D15" s="183"/>
      <c r="E15" s="183"/>
      <c r="F15" s="184"/>
      <c r="G15" s="140"/>
      <c r="H15" s="11"/>
      <c r="I15" s="12"/>
      <c r="J15" s="12"/>
    </row>
    <row r="16" spans="2:11" hidden="1" x14ac:dyDescent="0.25">
      <c r="B16" s="10" t="s">
        <v>4</v>
      </c>
      <c r="C16" s="182"/>
      <c r="D16" s="183"/>
      <c r="E16" s="183"/>
      <c r="F16" s="184"/>
      <c r="G16" s="140"/>
      <c r="H16" s="11"/>
      <c r="I16" s="12"/>
      <c r="J16" s="12"/>
    </row>
    <row r="17" spans="2:14" hidden="1" x14ac:dyDescent="0.25">
      <c r="B17" s="10" t="s">
        <v>4</v>
      </c>
      <c r="C17" s="182"/>
      <c r="D17" s="183"/>
      <c r="E17" s="183"/>
      <c r="F17" s="184"/>
      <c r="G17" s="140"/>
      <c r="H17" s="11"/>
      <c r="I17" s="12"/>
      <c r="J17" s="12"/>
    </row>
    <row r="18" spans="2:14" hidden="1" x14ac:dyDescent="0.25">
      <c r="B18" s="10" t="s">
        <v>4</v>
      </c>
      <c r="C18" s="182"/>
      <c r="D18" s="183"/>
      <c r="E18" s="183"/>
      <c r="F18" s="184"/>
      <c r="G18" s="140"/>
      <c r="H18" s="11"/>
      <c r="I18" s="12"/>
      <c r="J18" s="12"/>
    </row>
    <row r="19" spans="2:14" hidden="1" x14ac:dyDescent="0.25">
      <c r="B19" s="10" t="s">
        <v>4</v>
      </c>
      <c r="C19" s="182"/>
      <c r="D19" s="183"/>
      <c r="E19" s="183"/>
      <c r="F19" s="184"/>
      <c r="G19" s="140"/>
      <c r="H19" s="11"/>
      <c r="I19" s="12"/>
      <c r="J19" s="12"/>
    </row>
    <row r="20" spans="2:14" x14ac:dyDescent="0.25">
      <c r="I20" s="13"/>
      <c r="J20" s="13"/>
    </row>
    <row r="21" spans="2:14" x14ac:dyDescent="0.25">
      <c r="I21" s="13"/>
      <c r="J21" s="13"/>
    </row>
    <row r="22" spans="2:14" ht="15.75" x14ac:dyDescent="0.25">
      <c r="G22" s="176" t="s">
        <v>728</v>
      </c>
      <c r="H22" s="176"/>
      <c r="I22" s="176"/>
      <c r="J22" s="14">
        <f>SUM(J8:J20)</f>
        <v>0</v>
      </c>
      <c r="L22" s="176" t="s">
        <v>726</v>
      </c>
      <c r="M22" s="176"/>
      <c r="N22" s="176"/>
    </row>
    <row r="23" spans="2:14" x14ac:dyDescent="0.25">
      <c r="G23" s="177" t="s">
        <v>727</v>
      </c>
      <c r="H23" s="177"/>
      <c r="I23" s="177"/>
      <c r="J23" s="13">
        <f>J22/109.5*9.5</f>
        <v>0</v>
      </c>
      <c r="L23" t="s">
        <v>726</v>
      </c>
    </row>
    <row r="24" spans="2:14" ht="7.5" customHeight="1" x14ac:dyDescent="0.25"/>
    <row r="25" spans="2:14" ht="7.5" customHeight="1" x14ac:dyDescent="0.25"/>
  </sheetData>
  <sheetProtection selectLockedCells="1" selectUnlockedCells="1"/>
  <mergeCells count="19">
    <mergeCell ref="G23:I23"/>
    <mergeCell ref="L22:N22"/>
    <mergeCell ref="D3:J3"/>
    <mergeCell ref="D4:F4"/>
    <mergeCell ref="C7:F7"/>
    <mergeCell ref="B8:F8"/>
    <mergeCell ref="C9:F9"/>
    <mergeCell ref="B13:F13"/>
    <mergeCell ref="C14:F14"/>
    <mergeCell ref="C15:F15"/>
    <mergeCell ref="D5:E5"/>
    <mergeCell ref="C16:F16"/>
    <mergeCell ref="C10:F10"/>
    <mergeCell ref="B11:F11"/>
    <mergeCell ref="C12:F12"/>
    <mergeCell ref="C17:F17"/>
    <mergeCell ref="C18:F18"/>
    <mergeCell ref="C19:F19"/>
    <mergeCell ref="G22:I22"/>
  </mergeCells>
  <pageMargins left="1.1023622047244095" right="0.70866141732283472" top="0.74803149606299213" bottom="0.74803149606299213" header="0.31496062992125984" footer="0.31496062992125984"/>
  <pageSetup paperSize="9" scale="92"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BDDBC-123F-476A-ADEF-9204CE69BCD7}">
  <sheetPr>
    <pageSetUpPr fitToPage="1"/>
  </sheetPr>
  <dimension ref="B1:N29"/>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D2" s="2" t="s">
        <v>763</v>
      </c>
      <c r="E2" s="3"/>
      <c r="F2" s="3"/>
      <c r="G2" s="3"/>
      <c r="H2" s="3"/>
      <c r="I2" s="4"/>
    </row>
    <row r="3" spans="2:11" ht="15.75" x14ac:dyDescent="0.25">
      <c r="D3" s="185"/>
      <c r="E3" s="185"/>
      <c r="F3" s="185"/>
      <c r="G3" s="185"/>
      <c r="H3" s="185"/>
      <c r="I3" s="185"/>
      <c r="J3" s="185"/>
    </row>
    <row r="4" spans="2:11" ht="16.149999999999999" customHeight="1" x14ac:dyDescent="0.35">
      <c r="B4" s="5"/>
      <c r="C4" s="5"/>
      <c r="D4" s="186" t="s">
        <v>432</v>
      </c>
      <c r="E4" s="186"/>
      <c r="F4" s="186"/>
      <c r="G4" s="141" t="s">
        <v>740</v>
      </c>
      <c r="H4" s="116"/>
      <c r="I4" s="116"/>
      <c r="J4" s="116"/>
    </row>
    <row r="5" spans="2:11" ht="15.6" hidden="1" customHeight="1" x14ac:dyDescent="0.35">
      <c r="B5" s="6"/>
      <c r="C5" s="114" t="s">
        <v>739</v>
      </c>
      <c r="D5" s="214">
        <f>+J26</f>
        <v>0</v>
      </c>
      <c r="E5" s="214"/>
      <c r="F5" s="136"/>
      <c r="G5" s="150"/>
      <c r="H5" s="149"/>
      <c r="I5" s="149"/>
      <c r="J5" s="143"/>
    </row>
    <row r="6" spans="2:11" ht="12.95" customHeight="1" x14ac:dyDescent="0.25">
      <c r="I6" s="7"/>
      <c r="J6" s="8"/>
    </row>
    <row r="7" spans="2:11" s="9" customFormat="1" ht="42.6" customHeight="1" x14ac:dyDescent="0.2">
      <c r="B7" s="112" t="s">
        <v>1</v>
      </c>
      <c r="C7" s="193" t="s">
        <v>2</v>
      </c>
      <c r="D7" s="193"/>
      <c r="E7" s="193"/>
      <c r="F7" s="193"/>
      <c r="G7" s="144" t="s">
        <v>774</v>
      </c>
      <c r="H7" s="144" t="s">
        <v>738</v>
      </c>
      <c r="I7" s="113" t="s">
        <v>3</v>
      </c>
      <c r="J7" s="112" t="s">
        <v>751</v>
      </c>
    </row>
    <row r="8" spans="2:11" x14ac:dyDescent="0.25">
      <c r="B8" s="178" t="s">
        <v>8</v>
      </c>
      <c r="C8" s="179"/>
      <c r="D8" s="179"/>
      <c r="E8" s="179"/>
      <c r="F8" s="180"/>
      <c r="G8" s="140"/>
      <c r="H8" s="11"/>
      <c r="I8" s="12"/>
      <c r="J8" s="12"/>
      <c r="K8" s="11"/>
    </row>
    <row r="9" spans="2:11" x14ac:dyDescent="0.25">
      <c r="B9" s="10"/>
      <c r="C9" s="181"/>
      <c r="D9" s="181"/>
      <c r="E9" s="181"/>
      <c r="F9" s="181"/>
      <c r="G9" s="140"/>
      <c r="H9" s="11"/>
      <c r="I9" s="12"/>
      <c r="J9" s="12"/>
      <c r="K9" s="11" t="s">
        <v>736</v>
      </c>
    </row>
    <row r="10" spans="2:11" x14ac:dyDescent="0.25">
      <c r="B10" s="10"/>
      <c r="C10" s="181"/>
      <c r="D10" s="181"/>
      <c r="E10" s="181"/>
      <c r="F10" s="181"/>
      <c r="G10" s="140"/>
      <c r="H10" s="11"/>
      <c r="I10" s="12"/>
      <c r="J10" s="12"/>
      <c r="K10" s="11" t="s">
        <v>735</v>
      </c>
    </row>
    <row r="11" spans="2:11" x14ac:dyDescent="0.25">
      <c r="B11" s="178" t="s">
        <v>5</v>
      </c>
      <c r="C11" s="179"/>
      <c r="D11" s="179"/>
      <c r="E11" s="179"/>
      <c r="F11" s="180"/>
      <c r="G11" s="140"/>
      <c r="H11" s="11"/>
      <c r="I11" s="12"/>
      <c r="J11" s="12"/>
      <c r="K11" s="11"/>
    </row>
    <row r="12" spans="2:11" x14ac:dyDescent="0.25">
      <c r="B12" s="10"/>
      <c r="C12" s="181"/>
      <c r="D12" s="181"/>
      <c r="E12" s="181"/>
      <c r="F12" s="181"/>
      <c r="G12" s="140"/>
      <c r="H12" s="11"/>
      <c r="I12" s="12"/>
      <c r="J12" s="12"/>
      <c r="K12" s="11"/>
    </row>
    <row r="13" spans="2:11" x14ac:dyDescent="0.25">
      <c r="B13" s="178" t="s">
        <v>9</v>
      </c>
      <c r="C13" s="179"/>
      <c r="D13" s="179"/>
      <c r="E13" s="179"/>
      <c r="F13" s="180"/>
      <c r="G13" s="140"/>
      <c r="H13" s="11"/>
      <c r="I13" s="12"/>
      <c r="J13" s="12"/>
      <c r="K13" s="11"/>
    </row>
    <row r="14" spans="2:11" x14ac:dyDescent="0.25">
      <c r="B14" s="10"/>
      <c r="C14" s="181"/>
      <c r="D14" s="181"/>
      <c r="E14" s="181"/>
      <c r="F14" s="181"/>
      <c r="G14" s="140"/>
      <c r="H14" s="11"/>
      <c r="I14" s="12"/>
      <c r="J14" s="12"/>
      <c r="K14" s="11"/>
    </row>
    <row r="15" spans="2:11" x14ac:dyDescent="0.25">
      <c r="B15" s="178" t="s">
        <v>748</v>
      </c>
      <c r="C15" s="179"/>
      <c r="D15" s="179"/>
      <c r="E15" s="179"/>
      <c r="F15" s="180"/>
      <c r="G15" s="140"/>
      <c r="H15" s="11"/>
      <c r="I15" s="12"/>
      <c r="J15" s="12"/>
      <c r="K15" s="11"/>
    </row>
    <row r="16" spans="2:11" x14ac:dyDescent="0.25">
      <c r="B16" s="10"/>
      <c r="C16" s="181"/>
      <c r="D16" s="181"/>
      <c r="E16" s="181"/>
      <c r="F16" s="181"/>
      <c r="G16" s="140"/>
      <c r="H16" s="11"/>
      <c r="I16" s="12"/>
      <c r="J16" s="12"/>
      <c r="K16" s="11" t="s">
        <v>734</v>
      </c>
    </row>
    <row r="17" spans="2:14" x14ac:dyDescent="0.25">
      <c r="B17" s="178" t="s">
        <v>295</v>
      </c>
      <c r="C17" s="179"/>
      <c r="D17" s="179"/>
      <c r="E17" s="179"/>
      <c r="F17" s="180"/>
      <c r="G17" s="140"/>
      <c r="H17" s="11"/>
      <c r="I17" s="12"/>
      <c r="J17" s="12"/>
      <c r="K17" s="11"/>
    </row>
    <row r="18" spans="2:14" x14ac:dyDescent="0.25">
      <c r="B18" s="10"/>
      <c r="C18" s="181"/>
      <c r="D18" s="181"/>
      <c r="E18" s="181"/>
      <c r="F18" s="181"/>
      <c r="G18" s="140"/>
      <c r="H18" s="11"/>
      <c r="I18" s="12"/>
      <c r="J18" s="12"/>
      <c r="K18" s="11" t="s">
        <v>733</v>
      </c>
    </row>
    <row r="19" spans="2:14" hidden="1" x14ac:dyDescent="0.25">
      <c r="B19" s="10" t="s">
        <v>4</v>
      </c>
      <c r="C19" s="182"/>
      <c r="D19" s="183"/>
      <c r="E19" s="183"/>
      <c r="F19" s="184"/>
      <c r="G19" s="140"/>
      <c r="H19" s="11"/>
      <c r="I19" s="12"/>
      <c r="J19" s="12"/>
    </row>
    <row r="20" spans="2:14" hidden="1" x14ac:dyDescent="0.25">
      <c r="B20" s="10" t="s">
        <v>4</v>
      </c>
      <c r="C20" s="182"/>
      <c r="D20" s="183"/>
      <c r="E20" s="183"/>
      <c r="F20" s="184"/>
      <c r="G20" s="140"/>
      <c r="H20" s="11"/>
      <c r="I20" s="12"/>
      <c r="J20" s="12"/>
    </row>
    <row r="21" spans="2:14" hidden="1" x14ac:dyDescent="0.25">
      <c r="B21" s="10" t="s">
        <v>4</v>
      </c>
      <c r="C21" s="182"/>
      <c r="D21" s="183"/>
      <c r="E21" s="183"/>
      <c r="F21" s="184"/>
      <c r="G21" s="140"/>
      <c r="H21" s="11"/>
      <c r="I21" s="12"/>
      <c r="J21" s="12"/>
    </row>
    <row r="22" spans="2:14" hidden="1" x14ac:dyDescent="0.25">
      <c r="B22" s="10" t="s">
        <v>4</v>
      </c>
      <c r="C22" s="182"/>
      <c r="D22" s="183"/>
      <c r="E22" s="183"/>
      <c r="F22" s="184"/>
      <c r="G22" s="140"/>
      <c r="H22" s="11"/>
      <c r="I22" s="12"/>
      <c r="J22" s="12"/>
    </row>
    <row r="23" spans="2:14" hidden="1" x14ac:dyDescent="0.25">
      <c r="B23" s="10" t="s">
        <v>4</v>
      </c>
      <c r="C23" s="182"/>
      <c r="D23" s="183"/>
      <c r="E23" s="183"/>
      <c r="F23" s="184"/>
      <c r="G23" s="140"/>
      <c r="H23" s="11"/>
      <c r="I23" s="12"/>
      <c r="J23" s="12"/>
    </row>
    <row r="24" spans="2:14" x14ac:dyDescent="0.25">
      <c r="I24" s="13"/>
      <c r="J24" s="13"/>
    </row>
    <row r="25" spans="2:14" x14ac:dyDescent="0.25">
      <c r="I25" s="13"/>
      <c r="J25" s="13"/>
    </row>
    <row r="26" spans="2:14" ht="15.75" x14ac:dyDescent="0.25">
      <c r="G26" s="176" t="s">
        <v>728</v>
      </c>
      <c r="H26" s="176"/>
      <c r="I26" s="176"/>
      <c r="J26" s="14">
        <f>SUM(J8:J24)</f>
        <v>0</v>
      </c>
      <c r="L26" s="176" t="s">
        <v>726</v>
      </c>
      <c r="M26" s="176"/>
      <c r="N26" s="176"/>
    </row>
    <row r="27" spans="2:14" x14ac:dyDescent="0.25">
      <c r="G27" s="177" t="s">
        <v>727</v>
      </c>
      <c r="H27" s="177"/>
      <c r="I27" s="177"/>
      <c r="J27" s="13">
        <f>J26/109.5*9.5</f>
        <v>0</v>
      </c>
      <c r="L27" t="s">
        <v>726</v>
      </c>
    </row>
    <row r="28" spans="2:14" ht="7.5" customHeight="1" x14ac:dyDescent="0.25"/>
    <row r="29" spans="2:14" ht="7.5" customHeight="1" x14ac:dyDescent="0.25"/>
  </sheetData>
  <sheetProtection selectLockedCells="1" selectUnlockedCells="1"/>
  <mergeCells count="23">
    <mergeCell ref="L26:N26"/>
    <mergeCell ref="C20:F20"/>
    <mergeCell ref="D3:J3"/>
    <mergeCell ref="D4:F4"/>
    <mergeCell ref="C7:F7"/>
    <mergeCell ref="B8:F8"/>
    <mergeCell ref="C9:F9"/>
    <mergeCell ref="C10:F10"/>
    <mergeCell ref="B15:F15"/>
    <mergeCell ref="C16:F16"/>
    <mergeCell ref="D5:E5"/>
    <mergeCell ref="B11:F11"/>
    <mergeCell ref="C12:F12"/>
    <mergeCell ref="B13:F13"/>
    <mergeCell ref="G27:I27"/>
    <mergeCell ref="C14:F14"/>
    <mergeCell ref="C21:F21"/>
    <mergeCell ref="C22:F22"/>
    <mergeCell ref="C23:F23"/>
    <mergeCell ref="G26:I26"/>
    <mergeCell ref="B17:F17"/>
    <mergeCell ref="C18:F18"/>
    <mergeCell ref="C19:F19"/>
  </mergeCells>
  <pageMargins left="1.1023622047244095" right="0.70866141732283472" top="0.74803149606299213" bottom="0.74803149606299213" header="0.31496062992125984" footer="0.31496062992125984"/>
  <pageSetup paperSize="9" scale="92"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69644-08B9-42C4-8CBA-422844476250}">
  <sheetPr>
    <pageSetUpPr fitToPage="1"/>
  </sheetPr>
  <dimension ref="B1:N27"/>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D2" s="2" t="s">
        <v>764</v>
      </c>
      <c r="E2" s="3"/>
      <c r="F2" s="3"/>
      <c r="G2" s="3"/>
      <c r="H2" s="3"/>
      <c r="I2" s="4"/>
    </row>
    <row r="3" spans="2:11" ht="15.75" x14ac:dyDescent="0.25">
      <c r="D3" s="185"/>
      <c r="E3" s="185"/>
      <c r="F3" s="185"/>
      <c r="G3" s="185"/>
      <c r="H3" s="185"/>
      <c r="I3" s="185"/>
      <c r="J3" s="185"/>
    </row>
    <row r="4" spans="2:11" ht="16.149999999999999" customHeight="1" x14ac:dyDescent="0.35">
      <c r="B4" s="5"/>
      <c r="C4" s="5"/>
      <c r="D4" s="186" t="s">
        <v>432</v>
      </c>
      <c r="E4" s="186"/>
      <c r="F4" s="186"/>
      <c r="G4" s="141" t="s">
        <v>740</v>
      </c>
      <c r="H4" s="116"/>
      <c r="I4" s="116"/>
      <c r="J4" s="116"/>
    </row>
    <row r="5" spans="2:11" ht="15.6" hidden="1" customHeight="1" x14ac:dyDescent="0.35">
      <c r="B5" s="6"/>
      <c r="C5" s="114" t="s">
        <v>739</v>
      </c>
      <c r="D5" s="214">
        <f>+J24</f>
        <v>0</v>
      </c>
      <c r="E5" s="214"/>
      <c r="F5" s="136"/>
      <c r="G5" s="150"/>
      <c r="H5" s="149"/>
      <c r="I5" s="149"/>
      <c r="J5" s="143"/>
    </row>
    <row r="6" spans="2:11" ht="12.95" customHeight="1" x14ac:dyDescent="0.25">
      <c r="I6" s="7"/>
      <c r="J6" s="8"/>
    </row>
    <row r="7" spans="2:11" s="9" customFormat="1" ht="43.15" customHeight="1" x14ac:dyDescent="0.2">
      <c r="B7" s="112" t="s">
        <v>1</v>
      </c>
      <c r="C7" s="193" t="s">
        <v>2</v>
      </c>
      <c r="D7" s="193"/>
      <c r="E7" s="193"/>
      <c r="F7" s="193"/>
      <c r="G7" s="144" t="s">
        <v>774</v>
      </c>
      <c r="H7" s="144" t="s">
        <v>738</v>
      </c>
      <c r="I7" s="113" t="s">
        <v>3</v>
      </c>
      <c r="J7" s="112" t="s">
        <v>751</v>
      </c>
    </row>
    <row r="8" spans="2:11" x14ac:dyDescent="0.25">
      <c r="B8" s="178" t="s">
        <v>8</v>
      </c>
      <c r="C8" s="179"/>
      <c r="D8" s="179"/>
      <c r="E8" s="179"/>
      <c r="F8" s="180"/>
      <c r="G8" s="140"/>
      <c r="H8" s="11"/>
      <c r="I8" s="12"/>
      <c r="J8" s="12"/>
      <c r="K8" s="11"/>
    </row>
    <row r="9" spans="2:11" x14ac:dyDescent="0.25">
      <c r="B9" s="10"/>
      <c r="C9" s="181"/>
      <c r="D9" s="181"/>
      <c r="E9" s="181"/>
      <c r="F9" s="181"/>
      <c r="G9" s="140"/>
      <c r="H9" s="11"/>
      <c r="I9" s="12"/>
      <c r="J9" s="12"/>
      <c r="K9" s="11" t="s">
        <v>736</v>
      </c>
    </row>
    <row r="10" spans="2:11" x14ac:dyDescent="0.25">
      <c r="B10" s="10"/>
      <c r="C10" s="181"/>
      <c r="D10" s="181"/>
      <c r="E10" s="181"/>
      <c r="F10" s="181"/>
      <c r="G10" s="140"/>
      <c r="H10" s="11"/>
      <c r="I10" s="12"/>
      <c r="J10" s="12"/>
      <c r="K10" s="11" t="s">
        <v>735</v>
      </c>
    </row>
    <row r="11" spans="2:11" x14ac:dyDescent="0.25">
      <c r="B11" s="178" t="s">
        <v>5</v>
      </c>
      <c r="C11" s="179"/>
      <c r="D11" s="179"/>
      <c r="E11" s="179"/>
      <c r="F11" s="180"/>
      <c r="G11" s="140"/>
      <c r="H11" s="11"/>
      <c r="I11" s="12"/>
      <c r="J11" s="12"/>
      <c r="K11" s="11"/>
    </row>
    <row r="12" spans="2:11" x14ac:dyDescent="0.25">
      <c r="B12" s="10"/>
      <c r="C12" s="181"/>
      <c r="D12" s="181"/>
      <c r="E12" s="181"/>
      <c r="F12" s="181"/>
      <c r="G12" s="140"/>
      <c r="H12" s="11"/>
      <c r="I12" s="12"/>
      <c r="J12" s="12"/>
      <c r="K12" s="11" t="s">
        <v>734</v>
      </c>
    </row>
    <row r="13" spans="2:11" x14ac:dyDescent="0.25">
      <c r="B13" s="178" t="s">
        <v>9</v>
      </c>
      <c r="C13" s="179"/>
      <c r="D13" s="179"/>
      <c r="E13" s="179"/>
      <c r="F13" s="180"/>
      <c r="G13" s="140"/>
      <c r="H13" s="11"/>
      <c r="I13" s="12"/>
      <c r="J13" s="12"/>
      <c r="K13" s="11"/>
    </row>
    <row r="14" spans="2:11" x14ac:dyDescent="0.25">
      <c r="B14" s="10"/>
      <c r="C14" s="181"/>
      <c r="D14" s="181"/>
      <c r="E14" s="181"/>
      <c r="F14" s="181"/>
      <c r="G14" s="140"/>
      <c r="H14" s="11"/>
      <c r="I14" s="12"/>
      <c r="J14" s="12"/>
      <c r="K14" s="11" t="s">
        <v>733</v>
      </c>
    </row>
    <row r="15" spans="2:11" x14ac:dyDescent="0.25">
      <c r="B15" s="178" t="s">
        <v>732</v>
      </c>
      <c r="C15" s="179"/>
      <c r="D15" s="179"/>
      <c r="E15" s="179"/>
      <c r="F15" s="180"/>
      <c r="G15" s="140"/>
      <c r="H15" s="11"/>
      <c r="I15" s="12"/>
      <c r="J15" s="12"/>
    </row>
    <row r="16" spans="2:11" x14ac:dyDescent="0.25">
      <c r="B16" s="10"/>
      <c r="C16" s="181"/>
      <c r="D16" s="181"/>
      <c r="E16" s="181"/>
      <c r="F16" s="181"/>
      <c r="G16" s="140"/>
      <c r="H16" s="11"/>
      <c r="I16" s="12"/>
      <c r="J16" s="12"/>
    </row>
    <row r="17" spans="2:14" x14ac:dyDescent="0.25">
      <c r="B17" s="178" t="s">
        <v>748</v>
      </c>
      <c r="C17" s="179"/>
      <c r="D17" s="179"/>
      <c r="E17" s="179"/>
      <c r="F17" s="180"/>
      <c r="G17" s="140"/>
      <c r="H17" s="11"/>
      <c r="I17" s="12"/>
      <c r="J17" s="12"/>
    </row>
    <row r="18" spans="2:14" x14ac:dyDescent="0.25">
      <c r="B18" s="10"/>
      <c r="C18" s="181"/>
      <c r="D18" s="181"/>
      <c r="E18" s="181"/>
      <c r="F18" s="181"/>
      <c r="G18" s="140"/>
      <c r="H18" s="11"/>
      <c r="I18" s="12"/>
      <c r="J18" s="12"/>
    </row>
    <row r="19" spans="2:14" hidden="1" x14ac:dyDescent="0.25">
      <c r="B19" s="10" t="s">
        <v>4</v>
      </c>
      <c r="C19" s="182"/>
      <c r="D19" s="183"/>
      <c r="E19" s="183"/>
      <c r="F19" s="184"/>
      <c r="G19" s="140"/>
      <c r="H19" s="11"/>
      <c r="I19" s="12"/>
      <c r="J19" s="12"/>
    </row>
    <row r="20" spans="2:14" hidden="1" x14ac:dyDescent="0.25">
      <c r="B20" s="10" t="s">
        <v>4</v>
      </c>
      <c r="C20" s="182"/>
      <c r="D20" s="183"/>
      <c r="E20" s="183"/>
      <c r="F20" s="184"/>
      <c r="G20" s="140"/>
      <c r="H20" s="11"/>
      <c r="I20" s="12"/>
      <c r="J20" s="12"/>
    </row>
    <row r="21" spans="2:14" hidden="1" x14ac:dyDescent="0.25">
      <c r="B21" s="10" t="s">
        <v>4</v>
      </c>
      <c r="C21" s="182"/>
      <c r="D21" s="183"/>
      <c r="E21" s="183"/>
      <c r="F21" s="184"/>
      <c r="G21" s="140"/>
      <c r="H21" s="11"/>
      <c r="I21" s="12"/>
      <c r="J21" s="12"/>
    </row>
    <row r="22" spans="2:14" x14ac:dyDescent="0.25">
      <c r="I22" s="13"/>
      <c r="J22" s="13"/>
    </row>
    <row r="23" spans="2:14" x14ac:dyDescent="0.25">
      <c r="I23" s="13"/>
      <c r="J23" s="13"/>
    </row>
    <row r="24" spans="2:14" ht="15.75" x14ac:dyDescent="0.25">
      <c r="G24" s="176" t="s">
        <v>728</v>
      </c>
      <c r="H24" s="176"/>
      <c r="I24" s="176"/>
      <c r="J24" s="14">
        <f>SUM(J8:J22)</f>
        <v>0</v>
      </c>
      <c r="L24" s="176" t="s">
        <v>726</v>
      </c>
      <c r="M24" s="176"/>
      <c r="N24" s="176"/>
    </row>
    <row r="25" spans="2:14" x14ac:dyDescent="0.25">
      <c r="G25" s="177" t="s">
        <v>727</v>
      </c>
      <c r="H25" s="177"/>
      <c r="I25" s="177"/>
      <c r="J25" s="13">
        <f>J24/109.5*9.5</f>
        <v>0</v>
      </c>
      <c r="L25" t="s">
        <v>726</v>
      </c>
    </row>
    <row r="26" spans="2:14" ht="7.5" customHeight="1" x14ac:dyDescent="0.25"/>
    <row r="27" spans="2:14" ht="7.5" customHeight="1" x14ac:dyDescent="0.25"/>
  </sheetData>
  <sheetProtection selectLockedCells="1" selectUnlockedCells="1"/>
  <mergeCells count="21">
    <mergeCell ref="L24:N24"/>
    <mergeCell ref="C16:F16"/>
    <mergeCell ref="D3:J3"/>
    <mergeCell ref="D4:F4"/>
    <mergeCell ref="C7:F7"/>
    <mergeCell ref="B8:F8"/>
    <mergeCell ref="C9:F9"/>
    <mergeCell ref="C10:F10"/>
    <mergeCell ref="B11:F11"/>
    <mergeCell ref="C12:F12"/>
    <mergeCell ref="B13:F13"/>
    <mergeCell ref="C14:F14"/>
    <mergeCell ref="B15:F15"/>
    <mergeCell ref="D5:E5"/>
    <mergeCell ref="G25:I25"/>
    <mergeCell ref="B17:F17"/>
    <mergeCell ref="C18:F18"/>
    <mergeCell ref="C19:F19"/>
    <mergeCell ref="C20:F20"/>
    <mergeCell ref="C21:F21"/>
    <mergeCell ref="G24:I24"/>
  </mergeCells>
  <pageMargins left="1.1023622047244095" right="0.70866141732283472" top="0.74803149606299213" bottom="0.74803149606299213" header="0.31496062992125984" footer="0.31496062992125984"/>
  <pageSetup paperSize="9" scale="92"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37CC5-8BD0-40B2-AC82-A6835A887864}">
  <sheetPr>
    <pageSetUpPr fitToPage="1"/>
  </sheetPr>
  <dimension ref="B1:N27"/>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D2" s="2" t="s">
        <v>765</v>
      </c>
      <c r="E2" s="3"/>
      <c r="F2" s="3"/>
      <c r="G2" s="3"/>
      <c r="H2" s="3"/>
      <c r="I2" s="4"/>
    </row>
    <row r="3" spans="2:11" ht="15.75" x14ac:dyDescent="0.25">
      <c r="D3" s="185"/>
      <c r="E3" s="185"/>
      <c r="F3" s="185"/>
      <c r="G3" s="185"/>
      <c r="H3" s="185"/>
      <c r="I3" s="185"/>
      <c r="J3" s="185"/>
    </row>
    <row r="4" spans="2:11" ht="16.149999999999999" customHeight="1" x14ac:dyDescent="0.35">
      <c r="B4" s="5"/>
      <c r="C4" s="5"/>
      <c r="D4" s="186" t="s">
        <v>437</v>
      </c>
      <c r="E4" s="186"/>
      <c r="F4" s="186"/>
      <c r="G4" s="141" t="s">
        <v>740</v>
      </c>
      <c r="H4" s="116"/>
      <c r="I4" s="116"/>
      <c r="J4" s="116"/>
    </row>
    <row r="5" spans="2:11" ht="15.6" hidden="1" customHeight="1" x14ac:dyDescent="0.35">
      <c r="B5" s="6"/>
      <c r="C5" s="114" t="s">
        <v>739</v>
      </c>
      <c r="D5" s="214">
        <f>+J24</f>
        <v>0</v>
      </c>
      <c r="E5" s="214"/>
      <c r="F5" s="136"/>
      <c r="G5" s="150"/>
      <c r="H5" s="149"/>
      <c r="I5" s="149"/>
      <c r="J5" s="143"/>
    </row>
    <row r="6" spans="2:11" ht="12.95" customHeight="1" x14ac:dyDescent="0.25">
      <c r="I6" s="7"/>
      <c r="J6" s="8"/>
    </row>
    <row r="7" spans="2:11" s="9" customFormat="1" ht="41.45" customHeight="1" x14ac:dyDescent="0.2">
      <c r="B7" s="112" t="s">
        <v>1</v>
      </c>
      <c r="C7" s="193" t="s">
        <v>2</v>
      </c>
      <c r="D7" s="193"/>
      <c r="E7" s="193"/>
      <c r="F7" s="193"/>
      <c r="G7" s="144" t="s">
        <v>774</v>
      </c>
      <c r="H7" s="144" t="s">
        <v>738</v>
      </c>
      <c r="I7" s="113" t="s">
        <v>3</v>
      </c>
      <c r="J7" s="112" t="s">
        <v>751</v>
      </c>
    </row>
    <row r="8" spans="2:11" x14ac:dyDescent="0.25">
      <c r="B8" s="178" t="s">
        <v>8</v>
      </c>
      <c r="C8" s="179"/>
      <c r="D8" s="179"/>
      <c r="E8" s="179"/>
      <c r="F8" s="180"/>
      <c r="G8" s="140"/>
      <c r="H8" s="11"/>
      <c r="I8" s="12"/>
      <c r="J8" s="12"/>
      <c r="K8" s="11"/>
    </row>
    <row r="9" spans="2:11" x14ac:dyDescent="0.25">
      <c r="B9" s="10"/>
      <c r="C9" s="181"/>
      <c r="D9" s="181"/>
      <c r="E9" s="181"/>
      <c r="F9" s="181"/>
      <c r="G9" s="140"/>
      <c r="H9" s="11"/>
      <c r="I9" s="12"/>
      <c r="J9" s="12"/>
      <c r="K9" s="11" t="s">
        <v>736</v>
      </c>
    </row>
    <row r="10" spans="2:11" x14ac:dyDescent="0.25">
      <c r="B10" s="10"/>
      <c r="C10" s="181"/>
      <c r="D10" s="181"/>
      <c r="E10" s="181"/>
      <c r="F10" s="181"/>
      <c r="G10" s="140"/>
      <c r="H10" s="11"/>
      <c r="I10" s="12"/>
      <c r="J10" s="12"/>
      <c r="K10" s="11" t="s">
        <v>735</v>
      </c>
    </row>
    <row r="11" spans="2:11" x14ac:dyDescent="0.25">
      <c r="B11" s="178" t="s">
        <v>687</v>
      </c>
      <c r="C11" s="179"/>
      <c r="D11" s="179"/>
      <c r="E11" s="179"/>
      <c r="F11" s="180"/>
      <c r="G11" s="140"/>
      <c r="H11" s="11"/>
      <c r="I11" s="12"/>
      <c r="J11" s="12"/>
      <c r="K11" s="11"/>
    </row>
    <row r="12" spans="2:11" x14ac:dyDescent="0.25">
      <c r="B12" s="10"/>
      <c r="C12" s="181"/>
      <c r="D12" s="181"/>
      <c r="E12" s="181"/>
      <c r="F12" s="181"/>
      <c r="G12" s="140"/>
      <c r="H12" s="11"/>
      <c r="I12" s="12"/>
      <c r="J12" s="12"/>
      <c r="K12" s="11" t="s">
        <v>734</v>
      </c>
    </row>
    <row r="13" spans="2:11" x14ac:dyDescent="0.25">
      <c r="B13" s="178" t="s">
        <v>732</v>
      </c>
      <c r="C13" s="179"/>
      <c r="D13" s="179"/>
      <c r="E13" s="179"/>
      <c r="F13" s="180"/>
      <c r="G13" s="140"/>
      <c r="H13" s="11"/>
      <c r="I13" s="12"/>
      <c r="J13" s="12"/>
      <c r="K13" s="11"/>
    </row>
    <row r="14" spans="2:11" x14ac:dyDescent="0.25">
      <c r="B14" s="10"/>
      <c r="C14" s="181"/>
      <c r="D14" s="181"/>
      <c r="E14" s="181"/>
      <c r="F14" s="181"/>
      <c r="G14" s="140"/>
      <c r="H14" s="11"/>
      <c r="I14" s="12"/>
      <c r="J14" s="12"/>
      <c r="K14" s="11" t="s">
        <v>733</v>
      </c>
    </row>
    <row r="15" spans="2:11" x14ac:dyDescent="0.25">
      <c r="B15" s="178" t="s">
        <v>295</v>
      </c>
      <c r="C15" s="179"/>
      <c r="D15" s="179"/>
      <c r="E15" s="179"/>
      <c r="F15" s="180"/>
      <c r="G15" s="140"/>
      <c r="H15" s="11"/>
      <c r="I15" s="12"/>
      <c r="J15" s="12"/>
      <c r="K15" s="11"/>
    </row>
    <row r="16" spans="2:11" x14ac:dyDescent="0.25">
      <c r="B16" s="10"/>
      <c r="C16" s="182"/>
      <c r="D16" s="183"/>
      <c r="E16" s="183"/>
      <c r="F16" s="184"/>
      <c r="G16" s="140"/>
      <c r="H16" s="11"/>
      <c r="I16" s="12"/>
      <c r="J16" s="12"/>
      <c r="K16" s="11" t="s">
        <v>732</v>
      </c>
    </row>
    <row r="17" spans="2:14" hidden="1" x14ac:dyDescent="0.25">
      <c r="B17" s="10" t="s">
        <v>4</v>
      </c>
      <c r="C17" s="182"/>
      <c r="D17" s="183"/>
      <c r="E17" s="183"/>
      <c r="F17" s="184"/>
      <c r="G17" s="140"/>
      <c r="H17" s="11"/>
      <c r="I17" s="12"/>
      <c r="J17" s="12"/>
    </row>
    <row r="18" spans="2:14" hidden="1" x14ac:dyDescent="0.25">
      <c r="B18" s="10" t="s">
        <v>4</v>
      </c>
      <c r="C18" s="182"/>
      <c r="D18" s="183"/>
      <c r="E18" s="183"/>
      <c r="F18" s="184"/>
      <c r="G18" s="140"/>
      <c r="H18" s="11"/>
      <c r="I18" s="12"/>
      <c r="J18" s="12"/>
    </row>
    <row r="19" spans="2:14" hidden="1" x14ac:dyDescent="0.25">
      <c r="B19" s="10" t="s">
        <v>4</v>
      </c>
      <c r="C19" s="182"/>
      <c r="D19" s="183"/>
      <c r="E19" s="183"/>
      <c r="F19" s="184"/>
      <c r="G19" s="140"/>
      <c r="H19" s="11"/>
      <c r="I19" s="12"/>
      <c r="J19" s="12"/>
    </row>
    <row r="20" spans="2:14" hidden="1" x14ac:dyDescent="0.25">
      <c r="B20" s="10" t="s">
        <v>4</v>
      </c>
      <c r="C20" s="182"/>
      <c r="D20" s="183"/>
      <c r="E20" s="183"/>
      <c r="F20" s="184"/>
      <c r="G20" s="140"/>
      <c r="H20" s="11"/>
      <c r="I20" s="12"/>
      <c r="J20" s="12"/>
    </row>
    <row r="21" spans="2:14" hidden="1" x14ac:dyDescent="0.25">
      <c r="B21" s="10" t="s">
        <v>4</v>
      </c>
      <c r="C21" s="182"/>
      <c r="D21" s="183"/>
      <c r="E21" s="183"/>
      <c r="F21" s="184"/>
      <c r="G21" s="140"/>
      <c r="H21" s="11"/>
      <c r="I21" s="12"/>
      <c r="J21" s="12"/>
    </row>
    <row r="22" spans="2:14" x14ac:dyDescent="0.25">
      <c r="I22" s="13"/>
      <c r="J22" s="13"/>
    </row>
    <row r="23" spans="2:14" x14ac:dyDescent="0.25">
      <c r="I23" s="13"/>
      <c r="J23" s="13"/>
    </row>
    <row r="24" spans="2:14" ht="15.75" x14ac:dyDescent="0.25">
      <c r="G24" s="176" t="s">
        <v>728</v>
      </c>
      <c r="H24" s="176"/>
      <c r="I24" s="176"/>
      <c r="J24" s="14">
        <f>SUM(J8:J22)</f>
        <v>0</v>
      </c>
      <c r="L24" s="176" t="s">
        <v>726</v>
      </c>
      <c r="M24" s="176"/>
      <c r="N24" s="176"/>
    </row>
    <row r="25" spans="2:14" x14ac:dyDescent="0.25">
      <c r="G25" s="177" t="s">
        <v>747</v>
      </c>
      <c r="H25" s="177"/>
      <c r="I25" s="177"/>
      <c r="J25" s="13">
        <f>J24/109.5*9.5</f>
        <v>0</v>
      </c>
      <c r="L25" t="s">
        <v>726</v>
      </c>
    </row>
    <row r="26" spans="2:14" ht="7.5" customHeight="1" x14ac:dyDescent="0.25"/>
    <row r="27" spans="2:14" ht="7.5" customHeight="1" x14ac:dyDescent="0.25"/>
  </sheetData>
  <sheetProtection selectLockedCells="1" selectUnlockedCells="1"/>
  <mergeCells count="21">
    <mergeCell ref="L24:N24"/>
    <mergeCell ref="C16:F16"/>
    <mergeCell ref="D3:J3"/>
    <mergeCell ref="D4:F4"/>
    <mergeCell ref="C7:F7"/>
    <mergeCell ref="B8:F8"/>
    <mergeCell ref="C9:F9"/>
    <mergeCell ref="C10:F10"/>
    <mergeCell ref="B11:F11"/>
    <mergeCell ref="C12:F12"/>
    <mergeCell ref="B13:F13"/>
    <mergeCell ref="C14:F14"/>
    <mergeCell ref="B15:F15"/>
    <mergeCell ref="D5:E5"/>
    <mergeCell ref="G25:I25"/>
    <mergeCell ref="C17:F17"/>
    <mergeCell ref="C18:F18"/>
    <mergeCell ref="C19:F19"/>
    <mergeCell ref="C20:F20"/>
    <mergeCell ref="C21:F21"/>
    <mergeCell ref="G24:I24"/>
  </mergeCells>
  <pageMargins left="1.1023622047244095" right="0.70866141732283472" top="0.74803149606299213" bottom="0.74803149606299213" header="0.31496062992125984" footer="0.31496062992125984"/>
  <pageSetup paperSize="9" scale="92"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64DF9-4526-4D0F-9D76-AB841478ED71}">
  <sheetPr>
    <pageSetUpPr fitToPage="1"/>
  </sheetPr>
  <dimension ref="B1:N25"/>
  <sheetViews>
    <sheetView showGridLines="0" zoomScaleNormal="100" workbookViewId="0">
      <selection activeCell="V41" sqref="V41"/>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D2" s="2" t="s">
        <v>766</v>
      </c>
      <c r="E2" s="3"/>
      <c r="F2" s="3"/>
      <c r="G2" s="3"/>
      <c r="H2" s="3"/>
      <c r="I2" s="4"/>
    </row>
    <row r="3" spans="2:11" ht="15.75" x14ac:dyDescent="0.25">
      <c r="D3" s="185"/>
      <c r="E3" s="185"/>
      <c r="F3" s="185"/>
      <c r="G3" s="185"/>
      <c r="H3" s="185"/>
      <c r="I3" s="185"/>
      <c r="J3" s="185"/>
    </row>
    <row r="4" spans="2:11" ht="16.149999999999999" customHeight="1" x14ac:dyDescent="0.35">
      <c r="B4" s="5"/>
      <c r="C4" s="5"/>
      <c r="D4" s="186" t="s">
        <v>437</v>
      </c>
      <c r="E4" s="186"/>
      <c r="F4" s="186"/>
      <c r="G4" s="141" t="s">
        <v>740</v>
      </c>
      <c r="H4" s="116"/>
      <c r="I4" s="116"/>
      <c r="J4" s="116"/>
    </row>
    <row r="5" spans="2:11" ht="15.6" hidden="1" customHeight="1" x14ac:dyDescent="0.35">
      <c r="B5" s="6"/>
      <c r="C5" s="114" t="s">
        <v>739</v>
      </c>
      <c r="D5" s="214">
        <f>+J22</f>
        <v>0</v>
      </c>
      <c r="E5" s="214"/>
      <c r="F5" s="136"/>
      <c r="G5" s="150"/>
      <c r="H5" s="149"/>
      <c r="I5" s="149"/>
      <c r="J5" s="143"/>
    </row>
    <row r="6" spans="2:11" ht="12.95" customHeight="1" x14ac:dyDescent="0.25">
      <c r="I6" s="7"/>
      <c r="J6" s="8"/>
    </row>
    <row r="7" spans="2:11" s="9" customFormat="1" ht="40.9" customHeight="1" x14ac:dyDescent="0.2">
      <c r="B7" s="112" t="s">
        <v>1</v>
      </c>
      <c r="C7" s="193" t="s">
        <v>2</v>
      </c>
      <c r="D7" s="193"/>
      <c r="E7" s="193"/>
      <c r="F7" s="193"/>
      <c r="G7" s="144" t="s">
        <v>774</v>
      </c>
      <c r="H7" s="144" t="s">
        <v>738</v>
      </c>
      <c r="I7" s="113" t="s">
        <v>3</v>
      </c>
      <c r="J7" s="112" t="s">
        <v>751</v>
      </c>
    </row>
    <row r="8" spans="2:11" x14ac:dyDescent="0.25">
      <c r="B8" s="178" t="s">
        <v>8</v>
      </c>
      <c r="C8" s="179"/>
      <c r="D8" s="179"/>
      <c r="E8" s="179"/>
      <c r="F8" s="180"/>
      <c r="G8" s="140"/>
      <c r="H8" s="11"/>
      <c r="I8" s="12"/>
      <c r="J8" s="12"/>
      <c r="K8" s="11"/>
    </row>
    <row r="9" spans="2:11" x14ac:dyDescent="0.25">
      <c r="B9" s="10"/>
      <c r="C9" s="181"/>
      <c r="D9" s="181"/>
      <c r="E9" s="181"/>
      <c r="F9" s="181"/>
      <c r="G9" s="140"/>
      <c r="H9" s="11"/>
      <c r="I9" s="12"/>
      <c r="J9" s="12"/>
      <c r="K9" s="11" t="s">
        <v>736</v>
      </c>
    </row>
    <row r="10" spans="2:11" x14ac:dyDescent="0.25">
      <c r="B10" s="10"/>
      <c r="C10" s="181"/>
      <c r="D10" s="181"/>
      <c r="E10" s="181"/>
      <c r="F10" s="181"/>
      <c r="G10" s="140"/>
      <c r="H10" s="11"/>
      <c r="I10" s="12"/>
      <c r="J10" s="12"/>
      <c r="K10" s="11" t="s">
        <v>735</v>
      </c>
    </row>
    <row r="11" spans="2:11" x14ac:dyDescent="0.25">
      <c r="B11" s="178" t="s">
        <v>687</v>
      </c>
      <c r="C11" s="179"/>
      <c r="D11" s="179"/>
      <c r="E11" s="179"/>
      <c r="F11" s="180"/>
      <c r="G11" s="140"/>
      <c r="H11" s="11"/>
      <c r="I11" s="12"/>
      <c r="J11" s="12"/>
      <c r="K11" s="11"/>
    </row>
    <row r="12" spans="2:11" x14ac:dyDescent="0.25">
      <c r="B12" s="10"/>
      <c r="C12" s="181"/>
      <c r="D12" s="181"/>
      <c r="E12" s="181"/>
      <c r="F12" s="181"/>
      <c r="G12" s="140"/>
      <c r="H12" s="11"/>
      <c r="I12" s="12"/>
      <c r="J12" s="12"/>
      <c r="K12" s="11" t="s">
        <v>734</v>
      </c>
    </row>
    <row r="13" spans="2:11" x14ac:dyDescent="0.25">
      <c r="B13" s="178" t="s">
        <v>732</v>
      </c>
      <c r="C13" s="179"/>
      <c r="D13" s="179"/>
      <c r="E13" s="179"/>
      <c r="F13" s="180"/>
      <c r="G13" s="140"/>
      <c r="H13" s="11"/>
      <c r="I13" s="12"/>
      <c r="J13" s="12"/>
      <c r="K13" s="11"/>
    </row>
    <row r="14" spans="2:11" x14ac:dyDescent="0.25">
      <c r="B14" s="10"/>
      <c r="C14" s="181"/>
      <c r="D14" s="181"/>
      <c r="E14" s="181"/>
      <c r="F14" s="181"/>
      <c r="G14" s="140"/>
      <c r="H14" s="11"/>
      <c r="I14" s="12"/>
      <c r="J14" s="12"/>
      <c r="K14" s="11" t="s">
        <v>733</v>
      </c>
    </row>
    <row r="15" spans="2:11" hidden="1" x14ac:dyDescent="0.25">
      <c r="B15" s="10" t="s">
        <v>4</v>
      </c>
      <c r="C15" s="182"/>
      <c r="D15" s="183"/>
      <c r="E15" s="183"/>
      <c r="F15" s="184"/>
      <c r="G15" s="140"/>
      <c r="H15" s="11"/>
      <c r="I15" s="12"/>
      <c r="J15" s="12"/>
    </row>
    <row r="16" spans="2:11" hidden="1" x14ac:dyDescent="0.25">
      <c r="B16" s="10" t="s">
        <v>4</v>
      </c>
      <c r="C16" s="182"/>
      <c r="D16" s="183"/>
      <c r="E16" s="183"/>
      <c r="F16" s="184"/>
      <c r="G16" s="140"/>
      <c r="H16" s="11"/>
      <c r="I16" s="12"/>
      <c r="J16" s="12"/>
    </row>
    <row r="17" spans="2:14" hidden="1" x14ac:dyDescent="0.25">
      <c r="B17" s="10" t="s">
        <v>4</v>
      </c>
      <c r="C17" s="182"/>
      <c r="D17" s="183"/>
      <c r="E17" s="183"/>
      <c r="F17" s="184"/>
      <c r="G17" s="140"/>
      <c r="H17" s="11"/>
      <c r="I17" s="12"/>
      <c r="J17" s="12"/>
    </row>
    <row r="18" spans="2:14" hidden="1" x14ac:dyDescent="0.25">
      <c r="B18" s="10" t="s">
        <v>4</v>
      </c>
      <c r="C18" s="182"/>
      <c r="D18" s="183"/>
      <c r="E18" s="183"/>
      <c r="F18" s="184"/>
      <c r="G18" s="140"/>
      <c r="H18" s="11"/>
      <c r="I18" s="12"/>
      <c r="J18" s="12"/>
    </row>
    <row r="19" spans="2:14" hidden="1" x14ac:dyDescent="0.25">
      <c r="B19" s="10" t="s">
        <v>4</v>
      </c>
      <c r="C19" s="182"/>
      <c r="D19" s="183"/>
      <c r="E19" s="183"/>
      <c r="F19" s="184"/>
      <c r="G19" s="140"/>
      <c r="H19" s="11"/>
      <c r="I19" s="12"/>
      <c r="J19" s="12"/>
    </row>
    <row r="20" spans="2:14" x14ac:dyDescent="0.25">
      <c r="I20" s="13"/>
      <c r="J20" s="13"/>
    </row>
    <row r="21" spans="2:14" x14ac:dyDescent="0.25">
      <c r="I21" s="13"/>
      <c r="J21" s="13"/>
    </row>
    <row r="22" spans="2:14" ht="15.75" x14ac:dyDescent="0.25">
      <c r="G22" s="176" t="s">
        <v>728</v>
      </c>
      <c r="H22" s="176"/>
      <c r="I22" s="176"/>
      <c r="J22" s="14">
        <f>SUM(J8:J20)</f>
        <v>0</v>
      </c>
      <c r="L22" s="176" t="s">
        <v>726</v>
      </c>
      <c r="M22" s="176"/>
      <c r="N22" s="176"/>
    </row>
    <row r="23" spans="2:14" x14ac:dyDescent="0.25">
      <c r="G23" s="177" t="s">
        <v>727</v>
      </c>
      <c r="H23" s="177"/>
      <c r="I23" s="177"/>
      <c r="J23" s="13">
        <f>J22/109.5*9.5</f>
        <v>0</v>
      </c>
      <c r="L23" t="s">
        <v>726</v>
      </c>
    </row>
    <row r="24" spans="2:14" ht="7.5" customHeight="1" x14ac:dyDescent="0.25"/>
    <row r="25" spans="2:14" ht="7.5" customHeight="1" x14ac:dyDescent="0.25"/>
  </sheetData>
  <sheetProtection selectLockedCells="1" selectUnlockedCells="1"/>
  <mergeCells count="19">
    <mergeCell ref="G23:I23"/>
    <mergeCell ref="L22:N22"/>
    <mergeCell ref="D3:J3"/>
    <mergeCell ref="D4:F4"/>
    <mergeCell ref="C7:F7"/>
    <mergeCell ref="B8:F8"/>
    <mergeCell ref="C9:F9"/>
    <mergeCell ref="B13:F13"/>
    <mergeCell ref="C14:F14"/>
    <mergeCell ref="C15:F15"/>
    <mergeCell ref="D5:E5"/>
    <mergeCell ref="C16:F16"/>
    <mergeCell ref="C10:F10"/>
    <mergeCell ref="B11:F11"/>
    <mergeCell ref="C12:F12"/>
    <mergeCell ref="C17:F17"/>
    <mergeCell ref="C18:F18"/>
    <mergeCell ref="C19:F19"/>
    <mergeCell ref="G22:I22"/>
  </mergeCells>
  <pageMargins left="1.1023622047244095" right="0.70866141732283472" top="0.74803149606299213" bottom="0.74803149606299213" header="0.31496062992125984" footer="0.31496062992125984"/>
  <pageSetup paperSize="9" scale="92"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718B9-5643-427D-9250-23A6C57A1490}">
  <sheetPr>
    <pageSetUpPr fitToPage="1"/>
  </sheetPr>
  <dimension ref="B1:N29"/>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D2" s="2" t="s">
        <v>767</v>
      </c>
      <c r="E2" s="3"/>
      <c r="F2" s="3"/>
      <c r="G2" s="3"/>
      <c r="H2" s="3"/>
      <c r="I2" s="4"/>
    </row>
    <row r="3" spans="2:11" ht="15.75" x14ac:dyDescent="0.25">
      <c r="D3" s="185"/>
      <c r="E3" s="185"/>
      <c r="F3" s="185"/>
      <c r="G3" s="185"/>
      <c r="H3" s="185"/>
      <c r="I3" s="185"/>
      <c r="J3" s="185"/>
    </row>
    <row r="4" spans="2:11" ht="16.149999999999999" customHeight="1" x14ac:dyDescent="0.35">
      <c r="B4" s="5"/>
      <c r="C4" s="5"/>
      <c r="D4" s="186" t="s">
        <v>437</v>
      </c>
      <c r="E4" s="186"/>
      <c r="F4" s="186"/>
      <c r="G4" s="141" t="s">
        <v>740</v>
      </c>
      <c r="H4" s="116"/>
      <c r="I4" s="116"/>
      <c r="J4" s="116"/>
    </row>
    <row r="5" spans="2:11" ht="15.6" hidden="1" customHeight="1" x14ac:dyDescent="0.35">
      <c r="B5" s="6"/>
      <c r="C5" s="114" t="s">
        <v>739</v>
      </c>
      <c r="D5" s="214">
        <f>+J26</f>
        <v>0</v>
      </c>
      <c r="E5" s="214"/>
      <c r="F5" s="136"/>
      <c r="G5" s="150"/>
      <c r="H5" s="149"/>
      <c r="I5" s="149"/>
      <c r="J5" s="143"/>
    </row>
    <row r="6" spans="2:11" ht="12.95" customHeight="1" x14ac:dyDescent="0.25">
      <c r="I6" s="7"/>
      <c r="J6" s="8"/>
    </row>
    <row r="7" spans="2:11" s="9" customFormat="1" ht="39.6" customHeight="1" x14ac:dyDescent="0.2">
      <c r="B7" s="112" t="s">
        <v>1</v>
      </c>
      <c r="C7" s="193" t="s">
        <v>2</v>
      </c>
      <c r="D7" s="193"/>
      <c r="E7" s="193"/>
      <c r="F7" s="193"/>
      <c r="G7" s="144" t="s">
        <v>774</v>
      </c>
      <c r="H7" s="144" t="s">
        <v>738</v>
      </c>
      <c r="I7" s="113" t="s">
        <v>3</v>
      </c>
      <c r="J7" s="112" t="s">
        <v>751</v>
      </c>
    </row>
    <row r="8" spans="2:11" x14ac:dyDescent="0.25">
      <c r="B8" s="178" t="s">
        <v>8</v>
      </c>
      <c r="C8" s="179"/>
      <c r="D8" s="179"/>
      <c r="E8" s="179"/>
      <c r="F8" s="180"/>
      <c r="G8" s="140"/>
      <c r="H8" s="11"/>
      <c r="I8" s="12"/>
      <c r="J8" s="12"/>
      <c r="K8" s="11"/>
    </row>
    <row r="9" spans="2:11" x14ac:dyDescent="0.25">
      <c r="B9" s="10"/>
      <c r="C9" s="181"/>
      <c r="D9" s="181"/>
      <c r="E9" s="181"/>
      <c r="F9" s="181"/>
      <c r="G9" s="140"/>
      <c r="H9" s="11"/>
      <c r="I9" s="12"/>
      <c r="J9" s="12"/>
      <c r="K9" s="11" t="s">
        <v>736</v>
      </c>
    </row>
    <row r="10" spans="2:11" x14ac:dyDescent="0.25">
      <c r="B10" s="10"/>
      <c r="C10" s="181"/>
      <c r="D10" s="181"/>
      <c r="E10" s="181"/>
      <c r="F10" s="181"/>
      <c r="G10" s="140"/>
      <c r="H10" s="11"/>
      <c r="I10" s="12"/>
      <c r="J10" s="12"/>
      <c r="K10" s="11" t="s">
        <v>735</v>
      </c>
    </row>
    <row r="11" spans="2:11" x14ac:dyDescent="0.25">
      <c r="B11" s="178" t="s">
        <v>5</v>
      </c>
      <c r="C11" s="179"/>
      <c r="D11" s="179"/>
      <c r="E11" s="179"/>
      <c r="F11" s="180"/>
      <c r="G11" s="140"/>
      <c r="H11" s="11"/>
      <c r="I11" s="12"/>
      <c r="J11" s="12"/>
      <c r="K11" s="11"/>
    </row>
    <row r="12" spans="2:11" x14ac:dyDescent="0.25">
      <c r="B12" s="10"/>
      <c r="C12" s="181"/>
      <c r="D12" s="181"/>
      <c r="E12" s="181"/>
      <c r="F12" s="181"/>
      <c r="G12" s="140"/>
      <c r="H12" s="11"/>
      <c r="I12" s="12"/>
      <c r="J12" s="12"/>
      <c r="K12" s="11"/>
    </row>
    <row r="13" spans="2:11" x14ac:dyDescent="0.25">
      <c r="B13" s="178" t="s">
        <v>9</v>
      </c>
      <c r="C13" s="179"/>
      <c r="D13" s="179"/>
      <c r="E13" s="179"/>
      <c r="F13" s="180"/>
      <c r="G13" s="140"/>
      <c r="H13" s="11"/>
      <c r="I13" s="12"/>
      <c r="J13" s="12"/>
      <c r="K13" s="11"/>
    </row>
    <row r="14" spans="2:11" x14ac:dyDescent="0.25">
      <c r="B14" s="10"/>
      <c r="C14" s="181"/>
      <c r="D14" s="181"/>
      <c r="E14" s="181"/>
      <c r="F14" s="181"/>
      <c r="G14" s="140"/>
      <c r="H14" s="11"/>
      <c r="I14" s="12"/>
      <c r="J14" s="12"/>
      <c r="K14" s="11"/>
    </row>
    <row r="15" spans="2:11" x14ac:dyDescent="0.25">
      <c r="B15" s="178" t="s">
        <v>748</v>
      </c>
      <c r="C15" s="179"/>
      <c r="D15" s="179"/>
      <c r="E15" s="179"/>
      <c r="F15" s="180"/>
      <c r="G15" s="140"/>
      <c r="H15" s="11"/>
      <c r="I15" s="12"/>
      <c r="J15" s="12"/>
      <c r="K15" s="11"/>
    </row>
    <row r="16" spans="2:11" x14ac:dyDescent="0.25">
      <c r="B16" s="10"/>
      <c r="C16" s="181"/>
      <c r="D16" s="181"/>
      <c r="E16" s="181"/>
      <c r="F16" s="181"/>
      <c r="G16" s="140"/>
      <c r="H16" s="11"/>
      <c r="I16" s="12"/>
      <c r="J16" s="12"/>
      <c r="K16" s="11" t="s">
        <v>734</v>
      </c>
    </row>
    <row r="17" spans="2:14" x14ac:dyDescent="0.25">
      <c r="B17" s="178" t="s">
        <v>295</v>
      </c>
      <c r="C17" s="179"/>
      <c r="D17" s="179"/>
      <c r="E17" s="179"/>
      <c r="F17" s="180"/>
      <c r="G17" s="140"/>
      <c r="H17" s="11"/>
      <c r="I17" s="12"/>
      <c r="J17" s="12"/>
      <c r="K17" s="11"/>
    </row>
    <row r="18" spans="2:14" x14ac:dyDescent="0.25">
      <c r="B18" s="10"/>
      <c r="C18" s="181"/>
      <c r="D18" s="181"/>
      <c r="E18" s="181"/>
      <c r="F18" s="181"/>
      <c r="G18" s="140"/>
      <c r="H18" s="11"/>
      <c r="I18" s="12"/>
      <c r="J18" s="12"/>
      <c r="K18" s="11" t="s">
        <v>733</v>
      </c>
    </row>
    <row r="19" spans="2:14" hidden="1" x14ac:dyDescent="0.25">
      <c r="B19" s="10" t="s">
        <v>4</v>
      </c>
      <c r="C19" s="182"/>
      <c r="D19" s="183"/>
      <c r="E19" s="183"/>
      <c r="F19" s="184"/>
      <c r="G19" s="140"/>
      <c r="H19" s="11"/>
      <c r="I19" s="12"/>
      <c r="J19" s="12"/>
    </row>
    <row r="20" spans="2:14" hidden="1" x14ac:dyDescent="0.25">
      <c r="B20" s="10" t="s">
        <v>4</v>
      </c>
      <c r="C20" s="182"/>
      <c r="D20" s="183"/>
      <c r="E20" s="183"/>
      <c r="F20" s="184"/>
      <c r="G20" s="140"/>
      <c r="H20" s="11"/>
      <c r="I20" s="12"/>
      <c r="J20" s="12"/>
    </row>
    <row r="21" spans="2:14" hidden="1" x14ac:dyDescent="0.25">
      <c r="B21" s="10" t="s">
        <v>4</v>
      </c>
      <c r="C21" s="182"/>
      <c r="D21" s="183"/>
      <c r="E21" s="183"/>
      <c r="F21" s="184"/>
      <c r="G21" s="140"/>
      <c r="H21" s="11"/>
      <c r="I21" s="12"/>
      <c r="J21" s="12"/>
    </row>
    <row r="22" spans="2:14" hidden="1" x14ac:dyDescent="0.25">
      <c r="B22" s="10" t="s">
        <v>4</v>
      </c>
      <c r="C22" s="182"/>
      <c r="D22" s="183"/>
      <c r="E22" s="183"/>
      <c r="F22" s="184"/>
      <c r="G22" s="140"/>
      <c r="H22" s="11"/>
      <c r="I22" s="12"/>
      <c r="J22" s="12"/>
    </row>
    <row r="23" spans="2:14" hidden="1" x14ac:dyDescent="0.25">
      <c r="B23" s="10" t="s">
        <v>4</v>
      </c>
      <c r="C23" s="182"/>
      <c r="D23" s="183"/>
      <c r="E23" s="183"/>
      <c r="F23" s="184"/>
      <c r="G23" s="140"/>
      <c r="H23" s="11"/>
      <c r="I23" s="12"/>
      <c r="J23" s="12"/>
    </row>
    <row r="24" spans="2:14" x14ac:dyDescent="0.25">
      <c r="I24" s="13"/>
      <c r="J24" s="13"/>
    </row>
    <row r="25" spans="2:14" x14ac:dyDescent="0.25">
      <c r="I25" s="13"/>
      <c r="J25" s="13"/>
    </row>
    <row r="26" spans="2:14" ht="15.75" x14ac:dyDescent="0.25">
      <c r="G26" s="176" t="s">
        <v>728</v>
      </c>
      <c r="H26" s="176"/>
      <c r="I26" s="176"/>
      <c r="J26" s="14">
        <f>SUM(J8:J24)</f>
        <v>0</v>
      </c>
      <c r="L26" s="176" t="s">
        <v>726</v>
      </c>
      <c r="M26" s="176"/>
      <c r="N26" s="176"/>
    </row>
    <row r="27" spans="2:14" x14ac:dyDescent="0.25">
      <c r="G27" s="177" t="s">
        <v>727</v>
      </c>
      <c r="H27" s="177"/>
      <c r="I27" s="177"/>
      <c r="J27" s="13">
        <f>J26/109.5*9.5</f>
        <v>0</v>
      </c>
      <c r="L27" t="s">
        <v>726</v>
      </c>
    </row>
    <row r="28" spans="2:14" ht="7.5" customHeight="1" x14ac:dyDescent="0.25"/>
    <row r="29" spans="2:14" ht="7.5" customHeight="1" x14ac:dyDescent="0.25"/>
  </sheetData>
  <sheetProtection selectLockedCells="1" selectUnlockedCells="1"/>
  <mergeCells count="23">
    <mergeCell ref="L26:N26"/>
    <mergeCell ref="C20:F20"/>
    <mergeCell ref="D3:J3"/>
    <mergeCell ref="D4:F4"/>
    <mergeCell ref="C7:F7"/>
    <mergeCell ref="B8:F8"/>
    <mergeCell ref="C9:F9"/>
    <mergeCell ref="C10:F10"/>
    <mergeCell ref="B15:F15"/>
    <mergeCell ref="C16:F16"/>
    <mergeCell ref="D5:E5"/>
    <mergeCell ref="B11:F11"/>
    <mergeCell ref="C12:F12"/>
    <mergeCell ref="B13:F13"/>
    <mergeCell ref="G27:I27"/>
    <mergeCell ref="C14:F14"/>
    <mergeCell ref="C21:F21"/>
    <mergeCell ref="C22:F22"/>
    <mergeCell ref="C23:F23"/>
    <mergeCell ref="G26:I26"/>
    <mergeCell ref="B17:F17"/>
    <mergeCell ref="C18:F18"/>
    <mergeCell ref="C19:F19"/>
  </mergeCells>
  <pageMargins left="1.1023622047244095" right="0.70866141732283472" top="0.74803149606299213" bottom="0.74803149606299213" header="0.31496062992125984" footer="0.31496062992125984"/>
  <pageSetup paperSize="9" scale="92"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81B1F-3A3F-43B0-9EBD-45DF978DC3BE}">
  <sheetPr>
    <pageSetUpPr fitToPage="1"/>
  </sheetPr>
  <dimension ref="B1:N27"/>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D2" s="2" t="s">
        <v>768</v>
      </c>
      <c r="E2" s="3"/>
      <c r="F2" s="3"/>
      <c r="G2" s="3"/>
      <c r="H2" s="3"/>
      <c r="I2" s="4"/>
    </row>
    <row r="3" spans="2:11" ht="15.75" x14ac:dyDescent="0.25">
      <c r="D3" s="185"/>
      <c r="E3" s="185"/>
      <c r="F3" s="185"/>
      <c r="G3" s="185"/>
      <c r="H3" s="185"/>
      <c r="I3" s="185"/>
      <c r="J3" s="185"/>
    </row>
    <row r="4" spans="2:11" ht="16.149999999999999" customHeight="1" x14ac:dyDescent="0.35">
      <c r="B4" s="5"/>
      <c r="C4" s="5"/>
      <c r="D4" s="186" t="s">
        <v>437</v>
      </c>
      <c r="E4" s="186"/>
      <c r="F4" s="186"/>
      <c r="G4" s="141" t="s">
        <v>740</v>
      </c>
      <c r="H4" s="116"/>
      <c r="I4" s="116"/>
      <c r="J4" s="116"/>
    </row>
    <row r="5" spans="2:11" ht="15.6" hidden="1" customHeight="1" x14ac:dyDescent="0.35">
      <c r="B5" s="6"/>
      <c r="C5" s="114" t="s">
        <v>739</v>
      </c>
      <c r="D5" s="214">
        <f>+J24</f>
        <v>0</v>
      </c>
      <c r="E5" s="214"/>
      <c r="F5" s="136"/>
      <c r="G5" s="150"/>
      <c r="H5" s="149"/>
      <c r="I5" s="149"/>
      <c r="J5" s="143"/>
    </row>
    <row r="6" spans="2:11" ht="12.95" customHeight="1" x14ac:dyDescent="0.25">
      <c r="I6" s="7"/>
      <c r="J6" s="8"/>
    </row>
    <row r="7" spans="2:11" s="9" customFormat="1" ht="40.15" customHeight="1" x14ac:dyDescent="0.2">
      <c r="B7" s="112" t="s">
        <v>1</v>
      </c>
      <c r="C7" s="193" t="s">
        <v>2</v>
      </c>
      <c r="D7" s="193"/>
      <c r="E7" s="193"/>
      <c r="F7" s="193"/>
      <c r="G7" s="144" t="s">
        <v>774</v>
      </c>
      <c r="H7" s="144" t="s">
        <v>738</v>
      </c>
      <c r="I7" s="113" t="s">
        <v>3</v>
      </c>
      <c r="J7" s="112" t="s">
        <v>751</v>
      </c>
    </row>
    <row r="8" spans="2:11" x14ac:dyDescent="0.25">
      <c r="B8" s="178" t="s">
        <v>8</v>
      </c>
      <c r="C8" s="179"/>
      <c r="D8" s="179"/>
      <c r="E8" s="179"/>
      <c r="F8" s="180"/>
      <c r="G8" s="140"/>
      <c r="H8" s="11"/>
      <c r="I8" s="12"/>
      <c r="J8" s="12"/>
      <c r="K8" s="11"/>
    </row>
    <row r="9" spans="2:11" x14ac:dyDescent="0.25">
      <c r="B9" s="10"/>
      <c r="C9" s="181"/>
      <c r="D9" s="181"/>
      <c r="E9" s="181"/>
      <c r="F9" s="181"/>
      <c r="G9" s="140"/>
      <c r="H9" s="11"/>
      <c r="I9" s="12"/>
      <c r="J9" s="12"/>
      <c r="K9" s="11" t="s">
        <v>736</v>
      </c>
    </row>
    <row r="10" spans="2:11" x14ac:dyDescent="0.25">
      <c r="B10" s="10"/>
      <c r="C10" s="181"/>
      <c r="D10" s="181"/>
      <c r="E10" s="181"/>
      <c r="F10" s="181"/>
      <c r="G10" s="140"/>
      <c r="H10" s="11"/>
      <c r="I10" s="12"/>
      <c r="J10" s="12"/>
      <c r="K10" s="11" t="s">
        <v>735</v>
      </c>
    </row>
    <row r="11" spans="2:11" x14ac:dyDescent="0.25">
      <c r="B11" s="178" t="s">
        <v>5</v>
      </c>
      <c r="C11" s="179"/>
      <c r="D11" s="179"/>
      <c r="E11" s="179"/>
      <c r="F11" s="180"/>
      <c r="G11" s="140"/>
      <c r="H11" s="11"/>
      <c r="I11" s="12"/>
      <c r="J11" s="12"/>
      <c r="K11" s="11"/>
    </row>
    <row r="12" spans="2:11" x14ac:dyDescent="0.25">
      <c r="B12" s="10"/>
      <c r="C12" s="181"/>
      <c r="D12" s="181"/>
      <c r="E12" s="181"/>
      <c r="F12" s="181"/>
      <c r="G12" s="140"/>
      <c r="H12" s="11"/>
      <c r="I12" s="12"/>
      <c r="J12" s="12"/>
      <c r="K12" s="11" t="s">
        <v>734</v>
      </c>
    </row>
    <row r="13" spans="2:11" x14ac:dyDescent="0.25">
      <c r="B13" s="178" t="s">
        <v>9</v>
      </c>
      <c r="C13" s="179"/>
      <c r="D13" s="179"/>
      <c r="E13" s="179"/>
      <c r="F13" s="180"/>
      <c r="G13" s="140"/>
      <c r="H13" s="11"/>
      <c r="I13" s="12"/>
      <c r="J13" s="12"/>
      <c r="K13" s="11"/>
    </row>
    <row r="14" spans="2:11" x14ac:dyDescent="0.25">
      <c r="B14" s="10"/>
      <c r="C14" s="181"/>
      <c r="D14" s="181"/>
      <c r="E14" s="181"/>
      <c r="F14" s="181"/>
      <c r="G14" s="140"/>
      <c r="H14" s="11"/>
      <c r="I14" s="12"/>
      <c r="J14" s="12"/>
      <c r="K14" s="11" t="s">
        <v>733</v>
      </c>
    </row>
    <row r="15" spans="2:11" x14ac:dyDescent="0.25">
      <c r="B15" s="178" t="s">
        <v>732</v>
      </c>
      <c r="C15" s="179"/>
      <c r="D15" s="179"/>
      <c r="E15" s="179"/>
      <c r="F15" s="180"/>
      <c r="G15" s="140"/>
      <c r="H15" s="11"/>
      <c r="I15" s="12"/>
      <c r="J15" s="12"/>
    </row>
    <row r="16" spans="2:11" x14ac:dyDescent="0.25">
      <c r="B16" s="10"/>
      <c r="C16" s="181"/>
      <c r="D16" s="181"/>
      <c r="E16" s="181"/>
      <c r="F16" s="181"/>
      <c r="G16" s="140"/>
      <c r="H16" s="11"/>
      <c r="I16" s="12"/>
      <c r="J16" s="12"/>
    </row>
    <row r="17" spans="2:14" x14ac:dyDescent="0.25">
      <c r="B17" s="178" t="s">
        <v>748</v>
      </c>
      <c r="C17" s="179"/>
      <c r="D17" s="179"/>
      <c r="E17" s="179"/>
      <c r="F17" s="180"/>
      <c r="G17" s="140"/>
      <c r="H17" s="11"/>
      <c r="I17" s="12"/>
      <c r="J17" s="12"/>
    </row>
    <row r="18" spans="2:14" x14ac:dyDescent="0.25">
      <c r="B18" s="10"/>
      <c r="C18" s="181"/>
      <c r="D18" s="181"/>
      <c r="E18" s="181"/>
      <c r="F18" s="181"/>
      <c r="G18" s="140"/>
      <c r="H18" s="11"/>
      <c r="I18" s="12"/>
      <c r="J18" s="12"/>
    </row>
    <row r="19" spans="2:14" hidden="1" x14ac:dyDescent="0.25">
      <c r="B19" s="10" t="s">
        <v>4</v>
      </c>
      <c r="C19" s="182"/>
      <c r="D19" s="183"/>
      <c r="E19" s="183"/>
      <c r="F19" s="184"/>
      <c r="G19" s="140"/>
      <c r="H19" s="11"/>
      <c r="I19" s="12"/>
      <c r="J19" s="12"/>
    </row>
    <row r="20" spans="2:14" hidden="1" x14ac:dyDescent="0.25">
      <c r="B20" s="10" t="s">
        <v>4</v>
      </c>
      <c r="C20" s="182"/>
      <c r="D20" s="183"/>
      <c r="E20" s="183"/>
      <c r="F20" s="184"/>
      <c r="G20" s="140"/>
      <c r="H20" s="11"/>
      <c r="I20" s="12"/>
      <c r="J20" s="12"/>
    </row>
    <row r="21" spans="2:14" hidden="1" x14ac:dyDescent="0.25">
      <c r="B21" s="10" t="s">
        <v>4</v>
      </c>
      <c r="C21" s="182"/>
      <c r="D21" s="183"/>
      <c r="E21" s="183"/>
      <c r="F21" s="184"/>
      <c r="G21" s="140"/>
      <c r="H21" s="11"/>
      <c r="I21" s="12"/>
      <c r="J21" s="12"/>
    </row>
    <row r="22" spans="2:14" x14ac:dyDescent="0.25">
      <c r="I22" s="13"/>
      <c r="J22" s="13"/>
    </row>
    <row r="23" spans="2:14" x14ac:dyDescent="0.25">
      <c r="I23" s="13"/>
      <c r="J23" s="13"/>
    </row>
    <row r="24" spans="2:14" ht="15.75" x14ac:dyDescent="0.25">
      <c r="G24" s="176" t="s">
        <v>728</v>
      </c>
      <c r="H24" s="176"/>
      <c r="I24" s="176"/>
      <c r="J24" s="14">
        <f>SUM(J8:J22)</f>
        <v>0</v>
      </c>
      <c r="L24" s="176" t="s">
        <v>726</v>
      </c>
      <c r="M24" s="176"/>
      <c r="N24" s="176"/>
    </row>
    <row r="25" spans="2:14" x14ac:dyDescent="0.25">
      <c r="G25" s="177" t="s">
        <v>727</v>
      </c>
      <c r="H25" s="177"/>
      <c r="I25" s="177"/>
      <c r="J25" s="13">
        <f>J24/109.5*9.5</f>
        <v>0</v>
      </c>
      <c r="L25" t="s">
        <v>726</v>
      </c>
    </row>
    <row r="26" spans="2:14" ht="7.5" customHeight="1" x14ac:dyDescent="0.25"/>
    <row r="27" spans="2:14" ht="7.5" customHeight="1" x14ac:dyDescent="0.25"/>
  </sheetData>
  <sheetProtection selectLockedCells="1" selectUnlockedCells="1"/>
  <mergeCells count="21">
    <mergeCell ref="L24:N24"/>
    <mergeCell ref="C16:F16"/>
    <mergeCell ref="D3:J3"/>
    <mergeCell ref="D4:F4"/>
    <mergeCell ref="C7:F7"/>
    <mergeCell ref="B8:F8"/>
    <mergeCell ref="C9:F9"/>
    <mergeCell ref="C10:F10"/>
    <mergeCell ref="B11:F11"/>
    <mergeCell ref="C12:F12"/>
    <mergeCell ref="B13:F13"/>
    <mergeCell ref="C14:F14"/>
    <mergeCell ref="B15:F15"/>
    <mergeCell ref="D5:E5"/>
    <mergeCell ref="G25:I25"/>
    <mergeCell ref="B17:F17"/>
    <mergeCell ref="C18:F18"/>
    <mergeCell ref="C19:F19"/>
    <mergeCell ref="C20:F20"/>
    <mergeCell ref="C21:F21"/>
    <mergeCell ref="G24:I24"/>
  </mergeCells>
  <pageMargins left="1.1023622047244095" right="0.70866141732283472" top="0.74803149606299213" bottom="0.74803149606299213" header="0.31496062992125984" footer="0.31496062992125984"/>
  <pageSetup paperSize="9" scale="92"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6D955-7EAF-4381-91FA-9AA88E68DCE8}">
  <sheetPr>
    <pageSetUpPr fitToPage="1"/>
  </sheetPr>
  <dimension ref="B1:N27"/>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D2" s="2" t="s">
        <v>769</v>
      </c>
      <c r="E2" s="3"/>
      <c r="F2" s="3"/>
      <c r="G2" s="3"/>
      <c r="H2" s="3"/>
      <c r="I2" s="4"/>
    </row>
    <row r="3" spans="2:11" ht="15.75" x14ac:dyDescent="0.25">
      <c r="D3" s="185"/>
      <c r="E3" s="185"/>
      <c r="F3" s="185"/>
      <c r="G3" s="185"/>
      <c r="H3" s="185"/>
      <c r="I3" s="185"/>
      <c r="J3" s="185"/>
    </row>
    <row r="4" spans="2:11" ht="16.149999999999999" customHeight="1" x14ac:dyDescent="0.35">
      <c r="B4" s="5"/>
      <c r="C4" s="5"/>
      <c r="D4" s="186" t="s">
        <v>442</v>
      </c>
      <c r="E4" s="186"/>
      <c r="F4" s="186"/>
      <c r="G4" s="141" t="s">
        <v>740</v>
      </c>
      <c r="H4" s="116"/>
      <c r="I4" s="116"/>
      <c r="J4" s="116"/>
    </row>
    <row r="5" spans="2:11" ht="15.6" hidden="1" customHeight="1" x14ac:dyDescent="0.35">
      <c r="B5" s="6"/>
      <c r="C5" s="114" t="s">
        <v>739</v>
      </c>
      <c r="D5" s="214">
        <f>+J24</f>
        <v>0</v>
      </c>
      <c r="E5" s="214"/>
      <c r="F5" s="136"/>
      <c r="G5" s="150"/>
      <c r="H5" s="149"/>
      <c r="I5" s="149"/>
      <c r="J5" s="143"/>
    </row>
    <row r="6" spans="2:11" ht="12.95" customHeight="1" x14ac:dyDescent="0.25">
      <c r="I6" s="7"/>
      <c r="J6" s="8"/>
    </row>
    <row r="7" spans="2:11" s="9" customFormat="1" ht="39" customHeight="1" x14ac:dyDescent="0.2">
      <c r="B7" s="112" t="s">
        <v>1</v>
      </c>
      <c r="C7" s="193" t="s">
        <v>2</v>
      </c>
      <c r="D7" s="193"/>
      <c r="E7" s="193"/>
      <c r="F7" s="193"/>
      <c r="G7" s="144" t="s">
        <v>774</v>
      </c>
      <c r="H7" s="144" t="s">
        <v>738</v>
      </c>
      <c r="I7" s="113" t="s">
        <v>3</v>
      </c>
      <c r="J7" s="112" t="s">
        <v>751</v>
      </c>
    </row>
    <row r="8" spans="2:11" x14ac:dyDescent="0.25">
      <c r="B8" s="178" t="s">
        <v>8</v>
      </c>
      <c r="C8" s="179"/>
      <c r="D8" s="179"/>
      <c r="E8" s="179"/>
      <c r="F8" s="180"/>
      <c r="G8" s="140"/>
      <c r="H8" s="11"/>
      <c r="I8" s="12"/>
      <c r="J8" s="12"/>
      <c r="K8" s="11"/>
    </row>
    <row r="9" spans="2:11" x14ac:dyDescent="0.25">
      <c r="B9" s="10"/>
      <c r="C9" s="181"/>
      <c r="D9" s="181"/>
      <c r="E9" s="181"/>
      <c r="F9" s="181"/>
      <c r="G9" s="140"/>
      <c r="H9" s="11"/>
      <c r="I9" s="12"/>
      <c r="J9" s="12"/>
      <c r="K9" s="11" t="s">
        <v>736</v>
      </c>
    </row>
    <row r="10" spans="2:11" x14ac:dyDescent="0.25">
      <c r="B10" s="10"/>
      <c r="C10" s="181"/>
      <c r="D10" s="181"/>
      <c r="E10" s="181"/>
      <c r="F10" s="181"/>
      <c r="G10" s="140"/>
      <c r="H10" s="11"/>
      <c r="I10" s="12"/>
      <c r="J10" s="12"/>
      <c r="K10" s="11" t="s">
        <v>735</v>
      </c>
    </row>
    <row r="11" spans="2:11" x14ac:dyDescent="0.25">
      <c r="B11" s="178" t="s">
        <v>687</v>
      </c>
      <c r="C11" s="179"/>
      <c r="D11" s="179"/>
      <c r="E11" s="179"/>
      <c r="F11" s="180"/>
      <c r="G11" s="140"/>
      <c r="H11" s="11"/>
      <c r="I11" s="12"/>
      <c r="J11" s="12"/>
      <c r="K11" s="11"/>
    </row>
    <row r="12" spans="2:11" x14ac:dyDescent="0.25">
      <c r="B12" s="10"/>
      <c r="C12" s="181"/>
      <c r="D12" s="181"/>
      <c r="E12" s="181"/>
      <c r="F12" s="181"/>
      <c r="G12" s="140"/>
      <c r="H12" s="11"/>
      <c r="I12" s="12"/>
      <c r="J12" s="12"/>
      <c r="K12" s="11" t="s">
        <v>734</v>
      </c>
    </row>
    <row r="13" spans="2:11" x14ac:dyDescent="0.25">
      <c r="B13" s="178" t="s">
        <v>732</v>
      </c>
      <c r="C13" s="179"/>
      <c r="D13" s="179"/>
      <c r="E13" s="179"/>
      <c r="F13" s="180"/>
      <c r="G13" s="140"/>
      <c r="H13" s="11"/>
      <c r="I13" s="12"/>
      <c r="J13" s="12"/>
      <c r="K13" s="11"/>
    </row>
    <row r="14" spans="2:11" x14ac:dyDescent="0.25">
      <c r="B14" s="10"/>
      <c r="C14" s="181"/>
      <c r="D14" s="181"/>
      <c r="E14" s="181"/>
      <c r="F14" s="181"/>
      <c r="G14" s="140"/>
      <c r="H14" s="11"/>
      <c r="I14" s="12"/>
      <c r="J14" s="12"/>
      <c r="K14" s="11" t="s">
        <v>733</v>
      </c>
    </row>
    <row r="15" spans="2:11" x14ac:dyDescent="0.25">
      <c r="B15" s="178" t="s">
        <v>295</v>
      </c>
      <c r="C15" s="179"/>
      <c r="D15" s="179"/>
      <c r="E15" s="179"/>
      <c r="F15" s="180"/>
      <c r="G15" s="140"/>
      <c r="H15" s="11"/>
      <c r="I15" s="12"/>
      <c r="J15" s="12"/>
      <c r="K15" s="11"/>
    </row>
    <row r="16" spans="2:11" x14ac:dyDescent="0.25">
      <c r="B16" s="10"/>
      <c r="C16" s="182"/>
      <c r="D16" s="183"/>
      <c r="E16" s="183"/>
      <c r="F16" s="184"/>
      <c r="G16" s="140"/>
      <c r="H16" s="11"/>
      <c r="I16" s="12"/>
      <c r="J16" s="12"/>
      <c r="K16" s="11" t="s">
        <v>732</v>
      </c>
    </row>
    <row r="17" spans="2:14" hidden="1" x14ac:dyDescent="0.25">
      <c r="B17" s="10" t="s">
        <v>4</v>
      </c>
      <c r="C17" s="182"/>
      <c r="D17" s="183"/>
      <c r="E17" s="183"/>
      <c r="F17" s="184"/>
      <c r="G17" s="140"/>
      <c r="H17" s="11"/>
      <c r="I17" s="12" t="e">
        <f>VLOOKUP($B17,'[1]CENIK KOMPONENT'!$A:$J,9,FALSE)</f>
        <v>#N/A</v>
      </c>
      <c r="J17" s="12"/>
    </row>
    <row r="18" spans="2:14" hidden="1" x14ac:dyDescent="0.25">
      <c r="B18" s="10" t="s">
        <v>4</v>
      </c>
      <c r="C18" s="182"/>
      <c r="D18" s="183"/>
      <c r="E18" s="183"/>
      <c r="F18" s="184"/>
      <c r="G18" s="140"/>
      <c r="H18" s="11"/>
      <c r="I18" s="12" t="e">
        <f>VLOOKUP($B18,'[1]CENIK KOMPONENT'!$A:$J,9,FALSE)</f>
        <v>#N/A</v>
      </c>
      <c r="J18" s="12"/>
    </row>
    <row r="19" spans="2:14" hidden="1" x14ac:dyDescent="0.25">
      <c r="B19" s="10" t="s">
        <v>4</v>
      </c>
      <c r="C19" s="182"/>
      <c r="D19" s="183"/>
      <c r="E19" s="183"/>
      <c r="F19" s="184"/>
      <c r="G19" s="140"/>
      <c r="H19" s="11"/>
      <c r="I19" s="12" t="e">
        <f>VLOOKUP($B19,'[1]CENIK KOMPONENT'!$A:$J,9,FALSE)</f>
        <v>#N/A</v>
      </c>
      <c r="J19" s="12"/>
    </row>
    <row r="20" spans="2:14" hidden="1" x14ac:dyDescent="0.25">
      <c r="B20" s="10" t="s">
        <v>4</v>
      </c>
      <c r="C20" s="182"/>
      <c r="D20" s="183"/>
      <c r="E20" s="183"/>
      <c r="F20" s="184"/>
      <c r="G20" s="140"/>
      <c r="H20" s="11"/>
      <c r="I20" s="12" t="e">
        <f>VLOOKUP($B20,'[1]CENIK KOMPONENT'!$A:$J,9,FALSE)</f>
        <v>#N/A</v>
      </c>
      <c r="J20" s="12"/>
    </row>
    <row r="21" spans="2:14" hidden="1" x14ac:dyDescent="0.25">
      <c r="B21" s="10" t="s">
        <v>4</v>
      </c>
      <c r="C21" s="182"/>
      <c r="D21" s="183"/>
      <c r="E21" s="183"/>
      <c r="F21" s="184"/>
      <c r="G21" s="140"/>
      <c r="H21" s="11"/>
      <c r="I21" s="12" t="e">
        <f>VLOOKUP($B21,'[1]CENIK KOMPONENT'!$A:$J,9,FALSE)</f>
        <v>#N/A</v>
      </c>
      <c r="J21" s="12"/>
    </row>
    <row r="22" spans="2:14" x14ac:dyDescent="0.25">
      <c r="I22" s="13"/>
      <c r="J22" s="13"/>
    </row>
    <row r="23" spans="2:14" x14ac:dyDescent="0.25">
      <c r="I23" s="13"/>
      <c r="J23" s="13"/>
    </row>
    <row r="24" spans="2:14" ht="15.75" x14ac:dyDescent="0.25">
      <c r="G24" s="176" t="s">
        <v>728</v>
      </c>
      <c r="H24" s="176"/>
      <c r="I24" s="176"/>
      <c r="J24" s="14">
        <f>SUM(J8:J22)</f>
        <v>0</v>
      </c>
      <c r="L24" s="176" t="s">
        <v>726</v>
      </c>
      <c r="M24" s="176"/>
      <c r="N24" s="176"/>
    </row>
    <row r="25" spans="2:14" x14ac:dyDescent="0.25">
      <c r="G25" s="177" t="s">
        <v>747</v>
      </c>
      <c r="H25" s="177"/>
      <c r="I25" s="177"/>
      <c r="J25" s="13">
        <f>J24/109.5*9.5</f>
        <v>0</v>
      </c>
      <c r="L25" t="s">
        <v>726</v>
      </c>
    </row>
    <row r="26" spans="2:14" ht="7.5" customHeight="1" x14ac:dyDescent="0.25"/>
    <row r="27" spans="2:14" ht="7.5" customHeight="1" x14ac:dyDescent="0.25"/>
  </sheetData>
  <sheetProtection selectLockedCells="1" selectUnlockedCells="1"/>
  <mergeCells count="21">
    <mergeCell ref="L24:N24"/>
    <mergeCell ref="C16:F16"/>
    <mergeCell ref="D3:J3"/>
    <mergeCell ref="D4:F4"/>
    <mergeCell ref="C7:F7"/>
    <mergeCell ref="B8:F8"/>
    <mergeCell ref="C9:F9"/>
    <mergeCell ref="C10:F10"/>
    <mergeCell ref="B11:F11"/>
    <mergeCell ref="C12:F12"/>
    <mergeCell ref="B13:F13"/>
    <mergeCell ref="C14:F14"/>
    <mergeCell ref="B15:F15"/>
    <mergeCell ref="D5:E5"/>
    <mergeCell ref="G25:I25"/>
    <mergeCell ref="C17:F17"/>
    <mergeCell ref="C18:F18"/>
    <mergeCell ref="C19:F19"/>
    <mergeCell ref="C20:F20"/>
    <mergeCell ref="C21:F21"/>
    <mergeCell ref="G24:I24"/>
  </mergeCells>
  <pageMargins left="1.1023622047244095" right="0.70866141732283472" top="0.74803149606299213" bottom="0.7480314960629921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734FE-D25A-4868-9051-FB2E48A8065C}">
  <sheetPr>
    <tabColor theme="4"/>
  </sheetPr>
  <dimension ref="A2:O25"/>
  <sheetViews>
    <sheetView topLeftCell="A12" workbookViewId="0">
      <selection activeCell="E9" sqref="E9"/>
    </sheetView>
  </sheetViews>
  <sheetFormatPr defaultRowHeight="15" x14ac:dyDescent="0.25"/>
  <cols>
    <col min="2" max="2" width="18" customWidth="1"/>
    <col min="3" max="3" width="11.42578125" customWidth="1"/>
    <col min="5" max="5" width="10" customWidth="1"/>
    <col min="6" max="6" width="36" customWidth="1"/>
    <col min="10" max="10" width="14.42578125" customWidth="1"/>
  </cols>
  <sheetData>
    <row r="2" spans="1:15" ht="15" customHeight="1" x14ac:dyDescent="0.25">
      <c r="A2" t="s">
        <v>313</v>
      </c>
      <c r="B2" s="169" t="s">
        <v>790</v>
      </c>
      <c r="C2" s="169"/>
      <c r="D2" s="169"/>
      <c r="E2" s="169"/>
      <c r="F2" s="169"/>
      <c r="G2" s="169"/>
      <c r="H2" s="169"/>
      <c r="I2" s="169"/>
      <c r="J2" s="169"/>
      <c r="K2" s="169"/>
      <c r="L2" s="169"/>
      <c r="M2" s="169"/>
      <c r="N2" s="169"/>
      <c r="O2" s="169"/>
    </row>
    <row r="3" spans="1:15" ht="15" customHeight="1" x14ac:dyDescent="0.25">
      <c r="A3" t="s">
        <v>791</v>
      </c>
      <c r="B3" s="170" t="s">
        <v>792</v>
      </c>
      <c r="C3" s="170"/>
      <c r="D3" s="170"/>
      <c r="E3" s="170"/>
      <c r="F3" s="170"/>
      <c r="G3" s="170"/>
      <c r="H3" s="170"/>
      <c r="I3" s="170"/>
      <c r="J3" s="170"/>
      <c r="K3" s="170"/>
      <c r="L3" s="170"/>
      <c r="M3" s="170"/>
      <c r="N3" s="170"/>
    </row>
    <row r="4" spans="1:15" x14ac:dyDescent="0.25">
      <c r="A4" t="s">
        <v>314</v>
      </c>
      <c r="B4" s="171" t="s">
        <v>793</v>
      </c>
      <c r="C4" s="171"/>
      <c r="D4" s="171"/>
      <c r="E4" s="171"/>
      <c r="F4" s="171"/>
    </row>
    <row r="5" spans="1:15" x14ac:dyDescent="0.25">
      <c r="A5" t="s">
        <v>316</v>
      </c>
      <c r="B5" t="s">
        <v>800</v>
      </c>
    </row>
    <row r="8" spans="1:15" x14ac:dyDescent="0.25">
      <c r="B8" s="172" t="s">
        <v>801</v>
      </c>
      <c r="C8" s="172"/>
      <c r="D8" s="172"/>
      <c r="E8" s="172"/>
      <c r="F8" s="172"/>
      <c r="G8" s="172"/>
      <c r="H8" s="172"/>
      <c r="I8" s="172"/>
      <c r="J8" s="172"/>
    </row>
    <row r="11" spans="1:15" ht="15" customHeight="1" thickBot="1" x14ac:dyDescent="0.3">
      <c r="E11" t="s">
        <v>786</v>
      </c>
    </row>
    <row r="12" spans="1:15" ht="44.25" customHeight="1" thickBot="1" x14ac:dyDescent="0.3">
      <c r="B12" s="43" t="s">
        <v>2</v>
      </c>
      <c r="C12" s="44" t="s">
        <v>14</v>
      </c>
      <c r="D12" s="44" t="s">
        <v>15</v>
      </c>
      <c r="E12" s="160" t="s">
        <v>774</v>
      </c>
      <c r="F12" s="44" t="s">
        <v>789</v>
      </c>
      <c r="G12" s="45" t="s">
        <v>16</v>
      </c>
      <c r="H12" s="45" t="s">
        <v>17</v>
      </c>
      <c r="I12" s="45" t="s">
        <v>323</v>
      </c>
      <c r="J12" s="44" t="s">
        <v>749</v>
      </c>
    </row>
    <row r="13" spans="1:15" ht="15" customHeight="1" thickBot="1" x14ac:dyDescent="0.3">
      <c r="B13" s="174" t="s">
        <v>324</v>
      </c>
      <c r="C13" s="175"/>
      <c r="D13" s="46"/>
      <c r="E13" s="161"/>
      <c r="F13" s="47"/>
      <c r="G13" s="46"/>
      <c r="H13" s="48"/>
      <c r="I13" s="48"/>
      <c r="J13" s="48"/>
    </row>
    <row r="14" spans="1:15" ht="76.5" customHeight="1" thickBot="1" x14ac:dyDescent="0.3">
      <c r="B14" s="49" t="s">
        <v>325</v>
      </c>
      <c r="C14" s="50"/>
      <c r="D14" s="50"/>
      <c r="E14" s="162"/>
      <c r="F14" s="51" t="s">
        <v>326</v>
      </c>
      <c r="G14" s="50"/>
      <c r="H14" s="52"/>
      <c r="I14" s="52"/>
      <c r="J14" s="52"/>
    </row>
    <row r="15" spans="1:15" ht="75.75" customHeight="1" thickBot="1" x14ac:dyDescent="0.3">
      <c r="B15" s="53" t="s">
        <v>327</v>
      </c>
      <c r="C15" s="50"/>
      <c r="D15" s="51"/>
      <c r="E15" s="162"/>
      <c r="F15" s="51" t="s">
        <v>328</v>
      </c>
      <c r="G15" s="51"/>
      <c r="H15" s="52"/>
      <c r="I15" s="52"/>
      <c r="J15" s="52"/>
    </row>
    <row r="16" spans="1:15" ht="81" customHeight="1" thickBot="1" x14ac:dyDescent="0.3">
      <c r="B16" s="53" t="s">
        <v>329</v>
      </c>
      <c r="C16" s="50"/>
      <c r="D16" s="51"/>
      <c r="E16" s="162"/>
      <c r="F16" s="54" t="s">
        <v>330</v>
      </c>
      <c r="G16" s="51"/>
      <c r="H16" s="52"/>
      <c r="I16" s="52"/>
      <c r="J16" s="52"/>
    </row>
    <row r="17" spans="2:10" ht="79.5" customHeight="1" thickBot="1" x14ac:dyDescent="0.3">
      <c r="B17" s="53" t="s">
        <v>331</v>
      </c>
      <c r="C17" s="50"/>
      <c r="D17" s="51"/>
      <c r="E17" s="162"/>
      <c r="F17" s="51" t="s">
        <v>332</v>
      </c>
      <c r="G17" s="51"/>
      <c r="H17" s="52"/>
      <c r="I17" s="52"/>
      <c r="J17" s="52"/>
    </row>
    <row r="18" spans="2:10" ht="96" customHeight="1" thickBot="1" x14ac:dyDescent="0.3">
      <c r="B18" s="164" t="s">
        <v>333</v>
      </c>
      <c r="C18" s="162"/>
      <c r="D18" s="165"/>
      <c r="E18" s="162"/>
      <c r="F18" s="166" t="s">
        <v>788</v>
      </c>
      <c r="G18" s="165" t="s">
        <v>22</v>
      </c>
      <c r="H18" s="167" t="s">
        <v>51</v>
      </c>
      <c r="I18" s="167"/>
      <c r="J18" s="167" t="s">
        <v>794</v>
      </c>
    </row>
    <row r="19" spans="2:10" ht="15.75" thickBot="1" x14ac:dyDescent="0.3">
      <c r="B19" s="174" t="s">
        <v>334</v>
      </c>
      <c r="C19" s="175"/>
      <c r="D19" s="46"/>
      <c r="E19" s="161"/>
      <c r="F19" s="55"/>
      <c r="G19" s="46"/>
      <c r="H19" s="48"/>
      <c r="I19" s="48"/>
      <c r="J19" s="48"/>
    </row>
    <row r="20" spans="2:10" ht="140.25" customHeight="1" thickBot="1" x14ac:dyDescent="0.3">
      <c r="B20" s="49" t="s">
        <v>335</v>
      </c>
      <c r="C20" s="50"/>
      <c r="D20" s="50"/>
      <c r="E20" s="162"/>
      <c r="F20" s="54" t="s">
        <v>336</v>
      </c>
      <c r="G20" s="50"/>
      <c r="H20" s="52"/>
      <c r="I20" s="52"/>
      <c r="J20" s="51"/>
    </row>
    <row r="21" spans="2:10" ht="141" customHeight="1" thickBot="1" x14ac:dyDescent="0.3">
      <c r="B21" s="53" t="s">
        <v>337</v>
      </c>
      <c r="C21" s="50"/>
      <c r="D21" s="51"/>
      <c r="E21" s="162"/>
      <c r="F21" s="54" t="s">
        <v>338</v>
      </c>
      <c r="G21" s="51"/>
      <c r="H21" s="52"/>
      <c r="I21" s="52"/>
      <c r="J21" s="51"/>
    </row>
    <row r="22" spans="2:10" ht="140.25" customHeight="1" thickBot="1" x14ac:dyDescent="0.3">
      <c r="B22" s="53" t="s">
        <v>339</v>
      </c>
      <c r="C22" s="50"/>
      <c r="D22" s="51"/>
      <c r="E22" s="162"/>
      <c r="F22" s="51" t="s">
        <v>340</v>
      </c>
      <c r="G22" s="51"/>
      <c r="H22" s="52"/>
      <c r="I22" s="52"/>
      <c r="J22" s="51"/>
    </row>
    <row r="23" spans="2:10" ht="128.25" customHeight="1" thickBot="1" x14ac:dyDescent="0.3">
      <c r="B23" s="53" t="s">
        <v>341</v>
      </c>
      <c r="C23" s="50"/>
      <c r="D23" s="51"/>
      <c r="E23" s="162"/>
      <c r="F23" s="54" t="s">
        <v>342</v>
      </c>
      <c r="G23" s="51"/>
      <c r="H23" s="52"/>
      <c r="I23" s="52"/>
      <c r="J23" s="51"/>
    </row>
    <row r="24" spans="2:10" ht="129" customHeight="1" thickBot="1" x14ac:dyDescent="0.3">
      <c r="B24" s="53" t="s">
        <v>343</v>
      </c>
      <c r="C24" s="50"/>
      <c r="D24" s="51"/>
      <c r="E24" s="162"/>
      <c r="F24" s="51" t="s">
        <v>344</v>
      </c>
      <c r="G24" s="51"/>
      <c r="H24" s="52"/>
      <c r="I24" s="52"/>
      <c r="J24" s="51"/>
    </row>
    <row r="25" spans="2:10" ht="143.25" customHeight="1" thickBot="1" x14ac:dyDescent="0.3">
      <c r="B25" s="53" t="s">
        <v>345</v>
      </c>
      <c r="C25" s="50"/>
      <c r="D25" s="51"/>
      <c r="E25" s="163"/>
      <c r="F25" s="54" t="s">
        <v>346</v>
      </c>
      <c r="G25" s="51"/>
      <c r="H25" s="52"/>
      <c r="I25" s="52"/>
      <c r="J25" s="51"/>
    </row>
  </sheetData>
  <mergeCells count="6">
    <mergeCell ref="B19:C19"/>
    <mergeCell ref="B2:O2"/>
    <mergeCell ref="B3:N3"/>
    <mergeCell ref="B4:F4"/>
    <mergeCell ref="B8:J8"/>
    <mergeCell ref="B13:C13"/>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89CA7-9161-42AA-BAA5-058995DF004E}">
  <sheetPr>
    <pageSetUpPr fitToPage="1"/>
  </sheetPr>
  <dimension ref="B1:N25"/>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D2" s="2" t="s">
        <v>770</v>
      </c>
      <c r="E2" s="3"/>
      <c r="F2" s="3"/>
      <c r="G2" s="3"/>
      <c r="H2" s="3"/>
      <c r="I2" s="4"/>
    </row>
    <row r="3" spans="2:11" ht="15.75" x14ac:dyDescent="0.25">
      <c r="D3" s="185"/>
      <c r="E3" s="185"/>
      <c r="F3" s="185"/>
      <c r="G3" s="185"/>
      <c r="H3" s="185"/>
      <c r="I3" s="185"/>
      <c r="J3" s="185"/>
    </row>
    <row r="4" spans="2:11" ht="16.149999999999999" customHeight="1" x14ac:dyDescent="0.35">
      <c r="B4" s="5"/>
      <c r="C4" s="5"/>
      <c r="D4" s="186" t="s">
        <v>442</v>
      </c>
      <c r="E4" s="186"/>
      <c r="F4" s="186"/>
      <c r="G4" s="141" t="s">
        <v>740</v>
      </c>
      <c r="H4" s="116"/>
      <c r="I4" s="116"/>
      <c r="J4" s="116"/>
    </row>
    <row r="5" spans="2:11" ht="15.6" hidden="1" customHeight="1" x14ac:dyDescent="0.35">
      <c r="B5" s="6"/>
      <c r="C5" s="114" t="s">
        <v>739</v>
      </c>
      <c r="D5" s="214">
        <f>+J22</f>
        <v>0</v>
      </c>
      <c r="E5" s="214"/>
      <c r="F5" s="136"/>
      <c r="G5" s="150"/>
      <c r="H5" s="149"/>
      <c r="I5" s="149"/>
      <c r="J5" s="143"/>
    </row>
    <row r="6" spans="2:11" ht="12.95" customHeight="1" x14ac:dyDescent="0.25">
      <c r="I6" s="7"/>
      <c r="J6" s="8"/>
    </row>
    <row r="7" spans="2:11" s="9" customFormat="1" ht="40.9" customHeight="1" x14ac:dyDescent="0.2">
      <c r="B7" s="112" t="s">
        <v>1</v>
      </c>
      <c r="C7" s="193" t="s">
        <v>2</v>
      </c>
      <c r="D7" s="193"/>
      <c r="E7" s="193"/>
      <c r="F7" s="193"/>
      <c r="G7" s="144" t="s">
        <v>774</v>
      </c>
      <c r="H7" s="144" t="s">
        <v>738</v>
      </c>
      <c r="I7" s="113" t="s">
        <v>3</v>
      </c>
      <c r="J7" s="112" t="s">
        <v>751</v>
      </c>
    </row>
    <row r="8" spans="2:11" x14ac:dyDescent="0.25">
      <c r="B8" s="178" t="s">
        <v>8</v>
      </c>
      <c r="C8" s="179"/>
      <c r="D8" s="179"/>
      <c r="E8" s="179"/>
      <c r="F8" s="180"/>
      <c r="G8" s="140"/>
      <c r="H8" s="11"/>
      <c r="I8" s="12"/>
      <c r="J8" s="12"/>
      <c r="K8" s="11"/>
    </row>
    <row r="9" spans="2:11" x14ac:dyDescent="0.25">
      <c r="B9" s="10"/>
      <c r="C9" s="181"/>
      <c r="D9" s="181"/>
      <c r="E9" s="181"/>
      <c r="F9" s="181"/>
      <c r="G9" s="140"/>
      <c r="H9" s="11"/>
      <c r="I9" s="12"/>
      <c r="J9" s="12"/>
      <c r="K9" s="11" t="s">
        <v>736</v>
      </c>
    </row>
    <row r="10" spans="2:11" x14ac:dyDescent="0.25">
      <c r="B10" s="10"/>
      <c r="C10" s="181"/>
      <c r="D10" s="181"/>
      <c r="E10" s="181"/>
      <c r="F10" s="181"/>
      <c r="G10" s="140"/>
      <c r="H10" s="11"/>
      <c r="I10" s="12"/>
      <c r="J10" s="12"/>
      <c r="K10" s="11" t="s">
        <v>735</v>
      </c>
    </row>
    <row r="11" spans="2:11" x14ac:dyDescent="0.25">
      <c r="B11" s="178" t="s">
        <v>687</v>
      </c>
      <c r="C11" s="179"/>
      <c r="D11" s="179"/>
      <c r="E11" s="179"/>
      <c r="F11" s="180"/>
      <c r="G11" s="140"/>
      <c r="H11" s="11"/>
      <c r="I11" s="12"/>
      <c r="J11" s="12"/>
      <c r="K11" s="11"/>
    </row>
    <row r="12" spans="2:11" x14ac:dyDescent="0.25">
      <c r="B12" s="10"/>
      <c r="C12" s="181"/>
      <c r="D12" s="181"/>
      <c r="E12" s="181"/>
      <c r="F12" s="181"/>
      <c r="G12" s="140"/>
      <c r="H12" s="11"/>
      <c r="I12" s="12"/>
      <c r="J12" s="12"/>
      <c r="K12" s="11" t="s">
        <v>734</v>
      </c>
    </row>
    <row r="13" spans="2:11" x14ac:dyDescent="0.25">
      <c r="B13" s="178" t="s">
        <v>732</v>
      </c>
      <c r="C13" s="179"/>
      <c r="D13" s="179"/>
      <c r="E13" s="179"/>
      <c r="F13" s="180"/>
      <c r="G13" s="140"/>
      <c r="H13" s="11"/>
      <c r="I13" s="12"/>
      <c r="J13" s="12"/>
      <c r="K13" s="11"/>
    </row>
    <row r="14" spans="2:11" x14ac:dyDescent="0.25">
      <c r="B14" s="10"/>
      <c r="C14" s="181"/>
      <c r="D14" s="181"/>
      <c r="E14" s="181"/>
      <c r="F14" s="181"/>
      <c r="G14" s="140"/>
      <c r="H14" s="11"/>
      <c r="I14" s="12"/>
      <c r="J14" s="12"/>
      <c r="K14" s="11" t="s">
        <v>733</v>
      </c>
    </row>
    <row r="15" spans="2:11" hidden="1" x14ac:dyDescent="0.25">
      <c r="B15" s="10" t="s">
        <v>4</v>
      </c>
      <c r="C15" s="182"/>
      <c r="D15" s="183"/>
      <c r="E15" s="183"/>
      <c r="F15" s="184"/>
      <c r="G15" s="140"/>
      <c r="H15" s="11"/>
      <c r="I15" s="12" t="e">
        <f>VLOOKUP($B15,'[1]CENIK KOMPONENT'!$A:$J,9,FALSE)</f>
        <v>#N/A</v>
      </c>
      <c r="J15" s="12"/>
    </row>
    <row r="16" spans="2:11" hidden="1" x14ac:dyDescent="0.25">
      <c r="B16" s="10" t="s">
        <v>4</v>
      </c>
      <c r="C16" s="182"/>
      <c r="D16" s="183"/>
      <c r="E16" s="183"/>
      <c r="F16" s="184"/>
      <c r="G16" s="140"/>
      <c r="H16" s="11"/>
      <c r="I16" s="12" t="e">
        <f>VLOOKUP($B16,'[1]CENIK KOMPONENT'!$A:$J,9,FALSE)</f>
        <v>#N/A</v>
      </c>
      <c r="J16" s="12"/>
    </row>
    <row r="17" spans="2:14" hidden="1" x14ac:dyDescent="0.25">
      <c r="B17" s="10" t="s">
        <v>4</v>
      </c>
      <c r="C17" s="182"/>
      <c r="D17" s="183"/>
      <c r="E17" s="183"/>
      <c r="F17" s="184"/>
      <c r="G17" s="140"/>
      <c r="H17" s="11"/>
      <c r="I17" s="12" t="e">
        <f>VLOOKUP($B17,'[1]CENIK KOMPONENT'!$A:$J,9,FALSE)</f>
        <v>#N/A</v>
      </c>
      <c r="J17" s="12"/>
    </row>
    <row r="18" spans="2:14" hidden="1" x14ac:dyDescent="0.25">
      <c r="B18" s="10" t="s">
        <v>4</v>
      </c>
      <c r="C18" s="182"/>
      <c r="D18" s="183"/>
      <c r="E18" s="183"/>
      <c r="F18" s="184"/>
      <c r="G18" s="140"/>
      <c r="H18" s="11"/>
      <c r="I18" s="12" t="e">
        <f>VLOOKUP($B18,'[1]CENIK KOMPONENT'!$A:$J,9,FALSE)</f>
        <v>#N/A</v>
      </c>
      <c r="J18" s="12"/>
    </row>
    <row r="19" spans="2:14" hidden="1" x14ac:dyDescent="0.25">
      <c r="B19" s="10" t="s">
        <v>4</v>
      </c>
      <c r="C19" s="182"/>
      <c r="D19" s="183"/>
      <c r="E19" s="183"/>
      <c r="F19" s="184"/>
      <c r="G19" s="140"/>
      <c r="H19" s="11"/>
      <c r="I19" s="12" t="e">
        <f>VLOOKUP($B19,'[1]CENIK KOMPONENT'!$A:$J,9,FALSE)</f>
        <v>#N/A</v>
      </c>
      <c r="J19" s="12"/>
    </row>
    <row r="20" spans="2:14" x14ac:dyDescent="0.25">
      <c r="I20" s="13"/>
      <c r="J20" s="13"/>
    </row>
    <row r="21" spans="2:14" x14ac:dyDescent="0.25">
      <c r="I21" s="13"/>
      <c r="J21" s="13"/>
    </row>
    <row r="22" spans="2:14" ht="15.75" x14ac:dyDescent="0.25">
      <c r="G22" s="176" t="s">
        <v>728</v>
      </c>
      <c r="H22" s="176"/>
      <c r="I22" s="176"/>
      <c r="J22" s="14">
        <f>SUM(J8:J20)</f>
        <v>0</v>
      </c>
      <c r="L22" s="176" t="s">
        <v>726</v>
      </c>
      <c r="M22" s="176"/>
      <c r="N22" s="176"/>
    </row>
    <row r="23" spans="2:14" x14ac:dyDescent="0.25">
      <c r="G23" s="177" t="s">
        <v>727</v>
      </c>
      <c r="H23" s="177"/>
      <c r="I23" s="177"/>
      <c r="J23" s="13">
        <f>J22/109.5*9.5</f>
        <v>0</v>
      </c>
      <c r="L23" t="s">
        <v>726</v>
      </c>
    </row>
    <row r="24" spans="2:14" ht="7.5" customHeight="1" x14ac:dyDescent="0.25"/>
    <row r="25" spans="2:14" ht="7.5" customHeight="1" x14ac:dyDescent="0.25"/>
  </sheetData>
  <sheetProtection selectLockedCells="1" selectUnlockedCells="1"/>
  <mergeCells count="19">
    <mergeCell ref="G23:I23"/>
    <mergeCell ref="L22:N22"/>
    <mergeCell ref="D3:J3"/>
    <mergeCell ref="D4:F4"/>
    <mergeCell ref="C7:F7"/>
    <mergeCell ref="B8:F8"/>
    <mergeCell ref="C9:F9"/>
    <mergeCell ref="B13:F13"/>
    <mergeCell ref="C14:F14"/>
    <mergeCell ref="C15:F15"/>
    <mergeCell ref="D5:E5"/>
    <mergeCell ref="C16:F16"/>
    <mergeCell ref="C10:F10"/>
    <mergeCell ref="B11:F11"/>
    <mergeCell ref="C12:F12"/>
    <mergeCell ref="C17:F17"/>
    <mergeCell ref="C18:F18"/>
    <mergeCell ref="C19:F19"/>
    <mergeCell ref="G22:I22"/>
  </mergeCells>
  <pageMargins left="1.1023622047244095" right="0.70866141732283472" top="0.74803149606299213" bottom="0.74803149606299213" header="0.31496062992125984" footer="0.31496062992125984"/>
  <pageSetup paperSize="9" scale="92"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8D2C5-1402-4B45-9468-7B01B10E71EB}">
  <sheetPr>
    <pageSetUpPr fitToPage="1"/>
  </sheetPr>
  <dimension ref="B1:N29"/>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D2" s="2" t="s">
        <v>771</v>
      </c>
      <c r="E2" s="3"/>
      <c r="F2" s="3"/>
      <c r="G2" s="3"/>
      <c r="H2" s="3"/>
      <c r="I2" s="4"/>
    </row>
    <row r="3" spans="2:11" ht="15.75" x14ac:dyDescent="0.25">
      <c r="D3" s="185"/>
      <c r="E3" s="185"/>
      <c r="F3" s="185"/>
      <c r="G3" s="185"/>
      <c r="H3" s="185"/>
      <c r="I3" s="185"/>
      <c r="J3" s="185"/>
    </row>
    <row r="4" spans="2:11" ht="16.149999999999999" customHeight="1" x14ac:dyDescent="0.35">
      <c r="B4" s="5"/>
      <c r="C4" s="5"/>
      <c r="D4" s="186" t="s">
        <v>442</v>
      </c>
      <c r="E4" s="186"/>
      <c r="F4" s="186"/>
      <c r="G4" s="141" t="s">
        <v>740</v>
      </c>
      <c r="H4" s="116"/>
      <c r="I4" s="116"/>
      <c r="J4" s="116"/>
    </row>
    <row r="5" spans="2:11" ht="15.6" hidden="1" customHeight="1" x14ac:dyDescent="0.35">
      <c r="B5" s="6"/>
      <c r="C5" s="114" t="s">
        <v>739</v>
      </c>
      <c r="D5" s="214">
        <f>+J26</f>
        <v>0</v>
      </c>
      <c r="E5" s="214"/>
      <c r="F5" s="136"/>
      <c r="G5" s="150"/>
      <c r="H5" s="149"/>
      <c r="I5" s="149"/>
      <c r="J5" s="143"/>
    </row>
    <row r="6" spans="2:11" ht="12.95" customHeight="1" x14ac:dyDescent="0.25">
      <c r="I6" s="7"/>
      <c r="J6" s="8"/>
    </row>
    <row r="7" spans="2:11" s="9" customFormat="1" ht="40.15" customHeight="1" x14ac:dyDescent="0.2">
      <c r="B7" s="112" t="s">
        <v>1</v>
      </c>
      <c r="C7" s="193" t="s">
        <v>2</v>
      </c>
      <c r="D7" s="193"/>
      <c r="E7" s="193"/>
      <c r="F7" s="193"/>
      <c r="G7" s="144" t="s">
        <v>774</v>
      </c>
      <c r="H7" s="144" t="s">
        <v>738</v>
      </c>
      <c r="I7" s="113" t="s">
        <v>3</v>
      </c>
      <c r="J7" s="112" t="s">
        <v>751</v>
      </c>
    </row>
    <row r="8" spans="2:11" x14ac:dyDescent="0.25">
      <c r="B8" s="178" t="s">
        <v>8</v>
      </c>
      <c r="C8" s="179"/>
      <c r="D8" s="179"/>
      <c r="E8" s="179"/>
      <c r="F8" s="180"/>
      <c r="G8" s="140"/>
      <c r="H8" s="11"/>
      <c r="I8" s="12"/>
      <c r="J8" s="12"/>
      <c r="K8" s="11"/>
    </row>
    <row r="9" spans="2:11" x14ac:dyDescent="0.25">
      <c r="B9" s="10"/>
      <c r="C9" s="181"/>
      <c r="D9" s="181"/>
      <c r="E9" s="181"/>
      <c r="F9" s="181"/>
      <c r="G9" s="140"/>
      <c r="H9" s="11"/>
      <c r="I9" s="12"/>
      <c r="J9" s="12"/>
      <c r="K9" s="11" t="s">
        <v>736</v>
      </c>
    </row>
    <row r="10" spans="2:11" x14ac:dyDescent="0.25">
      <c r="B10" s="10"/>
      <c r="C10" s="181"/>
      <c r="D10" s="181"/>
      <c r="E10" s="181"/>
      <c r="F10" s="181"/>
      <c r="G10" s="140"/>
      <c r="H10" s="11"/>
      <c r="I10" s="12"/>
      <c r="J10" s="12"/>
      <c r="K10" s="11" t="s">
        <v>735</v>
      </c>
    </row>
    <row r="11" spans="2:11" x14ac:dyDescent="0.25">
      <c r="B11" s="178" t="s">
        <v>5</v>
      </c>
      <c r="C11" s="179"/>
      <c r="D11" s="179"/>
      <c r="E11" s="179"/>
      <c r="F11" s="180"/>
      <c r="G11" s="140"/>
      <c r="H11" s="11"/>
      <c r="I11" s="12"/>
      <c r="J11" s="12"/>
      <c r="K11" s="11"/>
    </row>
    <row r="12" spans="2:11" x14ac:dyDescent="0.25">
      <c r="B12" s="10"/>
      <c r="C12" s="181"/>
      <c r="D12" s="181"/>
      <c r="E12" s="181"/>
      <c r="F12" s="181"/>
      <c r="G12" s="140"/>
      <c r="H12" s="11"/>
      <c r="I12" s="12"/>
      <c r="J12" s="12"/>
      <c r="K12" s="11"/>
    </row>
    <row r="13" spans="2:11" x14ac:dyDescent="0.25">
      <c r="B13" s="178" t="s">
        <v>9</v>
      </c>
      <c r="C13" s="179"/>
      <c r="D13" s="179"/>
      <c r="E13" s="179"/>
      <c r="F13" s="180"/>
      <c r="G13" s="140"/>
      <c r="H13" s="11"/>
      <c r="I13" s="12"/>
      <c r="J13" s="12"/>
      <c r="K13" s="11"/>
    </row>
    <row r="14" spans="2:11" x14ac:dyDescent="0.25">
      <c r="B14" s="10"/>
      <c r="C14" s="181"/>
      <c r="D14" s="181"/>
      <c r="E14" s="181"/>
      <c r="F14" s="181"/>
      <c r="G14" s="140"/>
      <c r="H14" s="11"/>
      <c r="I14" s="12"/>
      <c r="J14" s="12"/>
      <c r="K14" s="11"/>
    </row>
    <row r="15" spans="2:11" x14ac:dyDescent="0.25">
      <c r="B15" s="178" t="s">
        <v>748</v>
      </c>
      <c r="C15" s="179"/>
      <c r="D15" s="179"/>
      <c r="E15" s="179"/>
      <c r="F15" s="180"/>
      <c r="G15" s="140"/>
      <c r="H15" s="11"/>
      <c r="I15" s="12"/>
      <c r="J15" s="12"/>
      <c r="K15" s="11"/>
    </row>
    <row r="16" spans="2:11" x14ac:dyDescent="0.25">
      <c r="B16" s="10"/>
      <c r="C16" s="181"/>
      <c r="D16" s="181"/>
      <c r="E16" s="181"/>
      <c r="F16" s="181"/>
      <c r="G16" s="140"/>
      <c r="H16" s="11"/>
      <c r="I16" s="12"/>
      <c r="J16" s="12"/>
      <c r="K16" s="11" t="s">
        <v>734</v>
      </c>
    </row>
    <row r="17" spans="2:14" x14ac:dyDescent="0.25">
      <c r="B17" s="178" t="s">
        <v>295</v>
      </c>
      <c r="C17" s="179"/>
      <c r="D17" s="179"/>
      <c r="E17" s="179"/>
      <c r="F17" s="180"/>
      <c r="G17" s="140"/>
      <c r="H17" s="11"/>
      <c r="I17" s="12"/>
      <c r="J17" s="12"/>
      <c r="K17" s="11"/>
    </row>
    <row r="18" spans="2:14" x14ac:dyDescent="0.25">
      <c r="B18" s="10"/>
      <c r="C18" s="181"/>
      <c r="D18" s="181"/>
      <c r="E18" s="181"/>
      <c r="F18" s="181"/>
      <c r="G18" s="140"/>
      <c r="H18" s="11"/>
      <c r="I18" s="12"/>
      <c r="J18" s="12"/>
      <c r="K18" s="11" t="s">
        <v>733</v>
      </c>
    </row>
    <row r="19" spans="2:14" hidden="1" x14ac:dyDescent="0.25">
      <c r="B19" s="10" t="s">
        <v>4</v>
      </c>
      <c r="C19" s="182"/>
      <c r="D19" s="183"/>
      <c r="E19" s="183"/>
      <c r="F19" s="184"/>
      <c r="G19" s="140"/>
      <c r="H19" s="11"/>
      <c r="I19" s="12"/>
      <c r="J19" s="12"/>
    </row>
    <row r="20" spans="2:14" hidden="1" x14ac:dyDescent="0.25">
      <c r="B20" s="10" t="s">
        <v>4</v>
      </c>
      <c r="C20" s="182"/>
      <c r="D20" s="183"/>
      <c r="E20" s="183"/>
      <c r="F20" s="184"/>
      <c r="G20" s="140"/>
      <c r="H20" s="11"/>
      <c r="I20" s="12"/>
      <c r="J20" s="12"/>
    </row>
    <row r="21" spans="2:14" hidden="1" x14ac:dyDescent="0.25">
      <c r="B21" s="10" t="s">
        <v>4</v>
      </c>
      <c r="C21" s="182"/>
      <c r="D21" s="183"/>
      <c r="E21" s="183"/>
      <c r="F21" s="184"/>
      <c r="G21" s="140"/>
      <c r="H21" s="11"/>
      <c r="I21" s="12"/>
      <c r="J21" s="12"/>
    </row>
    <row r="22" spans="2:14" hidden="1" x14ac:dyDescent="0.25">
      <c r="B22" s="10" t="s">
        <v>4</v>
      </c>
      <c r="C22" s="182"/>
      <c r="D22" s="183"/>
      <c r="E22" s="183"/>
      <c r="F22" s="184"/>
      <c r="G22" s="140"/>
      <c r="H22" s="11"/>
      <c r="I22" s="12"/>
      <c r="J22" s="12"/>
    </row>
    <row r="23" spans="2:14" hidden="1" x14ac:dyDescent="0.25">
      <c r="B23" s="10" t="s">
        <v>4</v>
      </c>
      <c r="C23" s="182"/>
      <c r="D23" s="183"/>
      <c r="E23" s="183"/>
      <c r="F23" s="184"/>
      <c r="G23" s="140"/>
      <c r="H23" s="11"/>
      <c r="I23" s="12"/>
      <c r="J23" s="12"/>
    </row>
    <row r="24" spans="2:14" x14ac:dyDescent="0.25">
      <c r="I24" s="13"/>
      <c r="J24" s="13"/>
    </row>
    <row r="25" spans="2:14" x14ac:dyDescent="0.25">
      <c r="I25" s="13"/>
      <c r="J25" s="13"/>
    </row>
    <row r="26" spans="2:14" ht="15.75" x14ac:dyDescent="0.25">
      <c r="G26" s="176" t="s">
        <v>728</v>
      </c>
      <c r="H26" s="176"/>
      <c r="I26" s="176"/>
      <c r="J26" s="14">
        <f>SUM(J8:J24)</f>
        <v>0</v>
      </c>
      <c r="L26" s="176" t="s">
        <v>726</v>
      </c>
      <c r="M26" s="176"/>
      <c r="N26" s="176"/>
    </row>
    <row r="27" spans="2:14" x14ac:dyDescent="0.25">
      <c r="G27" s="177" t="s">
        <v>727</v>
      </c>
      <c r="H27" s="177"/>
      <c r="I27" s="177"/>
      <c r="J27" s="13">
        <f>J26/109.5*9.5</f>
        <v>0</v>
      </c>
      <c r="L27" t="s">
        <v>726</v>
      </c>
    </row>
    <row r="28" spans="2:14" ht="7.5" customHeight="1" x14ac:dyDescent="0.25"/>
    <row r="29" spans="2:14" ht="7.5" customHeight="1" x14ac:dyDescent="0.25"/>
  </sheetData>
  <sheetProtection selectLockedCells="1" selectUnlockedCells="1"/>
  <mergeCells count="23">
    <mergeCell ref="L26:N26"/>
    <mergeCell ref="C20:F20"/>
    <mergeCell ref="D3:J3"/>
    <mergeCell ref="D4:F4"/>
    <mergeCell ref="C7:F7"/>
    <mergeCell ref="B8:F8"/>
    <mergeCell ref="C9:F9"/>
    <mergeCell ref="C10:F10"/>
    <mergeCell ref="B15:F15"/>
    <mergeCell ref="C16:F16"/>
    <mergeCell ref="D5:E5"/>
    <mergeCell ref="B11:F11"/>
    <mergeCell ref="B13:F13"/>
    <mergeCell ref="C12:F12"/>
    <mergeCell ref="G27:I27"/>
    <mergeCell ref="C14:F14"/>
    <mergeCell ref="C21:F21"/>
    <mergeCell ref="C22:F22"/>
    <mergeCell ref="C23:F23"/>
    <mergeCell ref="G26:I26"/>
    <mergeCell ref="B17:F17"/>
    <mergeCell ref="C18:F18"/>
    <mergeCell ref="C19:F19"/>
  </mergeCells>
  <pageMargins left="1.1023622047244095" right="0.70866141732283472" top="0.74803149606299213" bottom="0.74803149606299213" header="0.31496062992125984" footer="0.31496062992125984"/>
  <pageSetup paperSize="9" scale="92"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51869-64A2-4442-B815-75FE47238280}">
  <sheetPr>
    <pageSetUpPr fitToPage="1"/>
  </sheetPr>
  <dimension ref="B1:N27"/>
  <sheetViews>
    <sheetView showGridLines="0" zoomScaleNormal="100" workbookViewId="0">
      <selection activeCell="G7" sqref="G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D2" s="2" t="s">
        <v>772</v>
      </c>
      <c r="E2" s="3"/>
      <c r="F2" s="3"/>
      <c r="G2" s="3"/>
      <c r="H2" s="3"/>
      <c r="I2" s="4"/>
    </row>
    <row r="3" spans="2:11" ht="15.75" x14ac:dyDescent="0.25">
      <c r="D3" s="185"/>
      <c r="E3" s="185"/>
      <c r="F3" s="185"/>
      <c r="G3" s="185"/>
      <c r="H3" s="185"/>
      <c r="I3" s="185"/>
      <c r="J3" s="185"/>
    </row>
    <row r="4" spans="2:11" ht="16.149999999999999" customHeight="1" x14ac:dyDescent="0.35">
      <c r="B4" s="5"/>
      <c r="C4" s="5"/>
      <c r="D4" s="186" t="s">
        <v>442</v>
      </c>
      <c r="E4" s="186"/>
      <c r="F4" s="186"/>
      <c r="G4" s="141" t="s">
        <v>740</v>
      </c>
      <c r="H4" s="116"/>
      <c r="I4" s="116"/>
      <c r="J4" s="116"/>
    </row>
    <row r="5" spans="2:11" ht="15.6" hidden="1" customHeight="1" x14ac:dyDescent="0.35">
      <c r="B5" s="6"/>
      <c r="C5" s="114" t="s">
        <v>739</v>
      </c>
      <c r="D5" s="214">
        <f>+J24</f>
        <v>0</v>
      </c>
      <c r="E5" s="214"/>
      <c r="F5" s="136"/>
      <c r="G5" s="150"/>
      <c r="H5" s="149"/>
      <c r="I5" s="149"/>
      <c r="J5" s="143"/>
    </row>
    <row r="6" spans="2:11" ht="12.95" customHeight="1" x14ac:dyDescent="0.25">
      <c r="I6" s="7"/>
      <c r="J6" s="8"/>
    </row>
    <row r="7" spans="2:11" s="9" customFormat="1" ht="38.450000000000003" customHeight="1" x14ac:dyDescent="0.2">
      <c r="B7" s="112" t="s">
        <v>1</v>
      </c>
      <c r="C7" s="193" t="s">
        <v>2</v>
      </c>
      <c r="D7" s="193"/>
      <c r="E7" s="193"/>
      <c r="F7" s="193"/>
      <c r="G7" s="144" t="s">
        <v>774</v>
      </c>
      <c r="H7" s="144" t="s">
        <v>738</v>
      </c>
      <c r="I7" s="113" t="s">
        <v>3</v>
      </c>
      <c r="J7" s="112" t="s">
        <v>751</v>
      </c>
    </row>
    <row r="8" spans="2:11" x14ac:dyDescent="0.25">
      <c r="B8" s="178" t="s">
        <v>8</v>
      </c>
      <c r="C8" s="179"/>
      <c r="D8" s="179"/>
      <c r="E8" s="179"/>
      <c r="F8" s="180"/>
      <c r="G8" s="140"/>
      <c r="H8" s="11"/>
      <c r="I8" s="12"/>
      <c r="J8" s="12"/>
      <c r="K8" s="11"/>
    </row>
    <row r="9" spans="2:11" x14ac:dyDescent="0.25">
      <c r="B9" s="10"/>
      <c r="C9" s="181"/>
      <c r="D9" s="181"/>
      <c r="E9" s="181"/>
      <c r="F9" s="181"/>
      <c r="G9" s="140"/>
      <c r="H9" s="11"/>
      <c r="I9" s="12"/>
      <c r="J9" s="12"/>
      <c r="K9" s="11" t="s">
        <v>736</v>
      </c>
    </row>
    <row r="10" spans="2:11" x14ac:dyDescent="0.25">
      <c r="B10" s="10"/>
      <c r="C10" s="181"/>
      <c r="D10" s="181"/>
      <c r="E10" s="181"/>
      <c r="F10" s="181"/>
      <c r="G10" s="140"/>
      <c r="H10" s="11"/>
      <c r="I10" s="12"/>
      <c r="J10" s="12"/>
      <c r="K10" s="11" t="s">
        <v>735</v>
      </c>
    </row>
    <row r="11" spans="2:11" x14ac:dyDescent="0.25">
      <c r="B11" s="178" t="s">
        <v>5</v>
      </c>
      <c r="C11" s="179"/>
      <c r="D11" s="179"/>
      <c r="E11" s="179"/>
      <c r="F11" s="180"/>
      <c r="G11" s="140"/>
      <c r="H11" s="11"/>
      <c r="I11" s="12"/>
      <c r="J11" s="12"/>
      <c r="K11" s="11"/>
    </row>
    <row r="12" spans="2:11" x14ac:dyDescent="0.25">
      <c r="B12" s="10"/>
      <c r="C12" s="181"/>
      <c r="D12" s="181"/>
      <c r="E12" s="181"/>
      <c r="F12" s="181"/>
      <c r="G12" s="140"/>
      <c r="H12" s="11"/>
      <c r="I12" s="12"/>
      <c r="J12" s="12"/>
      <c r="K12" s="11" t="s">
        <v>734</v>
      </c>
    </row>
    <row r="13" spans="2:11" x14ac:dyDescent="0.25">
      <c r="B13" s="178" t="s">
        <v>9</v>
      </c>
      <c r="C13" s="179"/>
      <c r="D13" s="179"/>
      <c r="E13" s="179"/>
      <c r="F13" s="180"/>
      <c r="G13" s="140"/>
      <c r="H13" s="11"/>
      <c r="I13" s="12"/>
      <c r="J13" s="12"/>
      <c r="K13" s="11"/>
    </row>
    <row r="14" spans="2:11" x14ac:dyDescent="0.25">
      <c r="B14" s="10"/>
      <c r="C14" s="181"/>
      <c r="D14" s="181"/>
      <c r="E14" s="181"/>
      <c r="F14" s="181"/>
      <c r="G14" s="140"/>
      <c r="H14" s="11"/>
      <c r="I14" s="12"/>
      <c r="J14" s="12"/>
      <c r="K14" s="11" t="s">
        <v>733</v>
      </c>
    </row>
    <row r="15" spans="2:11" x14ac:dyDescent="0.25">
      <c r="B15" s="178" t="s">
        <v>732</v>
      </c>
      <c r="C15" s="179"/>
      <c r="D15" s="179"/>
      <c r="E15" s="179"/>
      <c r="F15" s="180"/>
      <c r="G15" s="140"/>
      <c r="H15" s="11"/>
      <c r="I15" s="12"/>
      <c r="J15" s="12"/>
    </row>
    <row r="16" spans="2:11" x14ac:dyDescent="0.25">
      <c r="B16" s="10"/>
      <c r="C16" s="181"/>
      <c r="D16" s="181"/>
      <c r="E16" s="181"/>
      <c r="F16" s="181"/>
      <c r="G16" s="140"/>
      <c r="H16" s="11"/>
      <c r="I16" s="12"/>
      <c r="J16" s="12"/>
    </row>
    <row r="17" spans="2:14" x14ac:dyDescent="0.25">
      <c r="B17" s="178" t="s">
        <v>748</v>
      </c>
      <c r="C17" s="179"/>
      <c r="D17" s="179"/>
      <c r="E17" s="179"/>
      <c r="F17" s="180"/>
      <c r="G17" s="140"/>
      <c r="H17" s="11"/>
      <c r="I17" s="12"/>
      <c r="J17" s="12"/>
    </row>
    <row r="18" spans="2:14" x14ac:dyDescent="0.25">
      <c r="B18" s="10"/>
      <c r="C18" s="181"/>
      <c r="D18" s="181"/>
      <c r="E18" s="181"/>
      <c r="F18" s="181"/>
      <c r="G18" s="140"/>
      <c r="H18" s="11"/>
      <c r="I18" s="12"/>
      <c r="J18" s="12"/>
    </row>
    <row r="19" spans="2:14" hidden="1" x14ac:dyDescent="0.25">
      <c r="B19" s="10" t="s">
        <v>4</v>
      </c>
      <c r="C19" s="182"/>
      <c r="D19" s="183"/>
      <c r="E19" s="183"/>
      <c r="F19" s="184"/>
      <c r="G19" s="140"/>
      <c r="H19" s="11"/>
      <c r="I19" s="12"/>
      <c r="J19" s="12"/>
    </row>
    <row r="20" spans="2:14" hidden="1" x14ac:dyDescent="0.25">
      <c r="B20" s="10" t="s">
        <v>4</v>
      </c>
      <c r="C20" s="182"/>
      <c r="D20" s="183"/>
      <c r="E20" s="183"/>
      <c r="F20" s="184"/>
      <c r="G20" s="140"/>
      <c r="H20" s="11"/>
      <c r="I20" s="12"/>
      <c r="J20" s="12"/>
    </row>
    <row r="21" spans="2:14" hidden="1" x14ac:dyDescent="0.25">
      <c r="B21" s="10" t="s">
        <v>4</v>
      </c>
      <c r="C21" s="182"/>
      <c r="D21" s="183"/>
      <c r="E21" s="183"/>
      <c r="F21" s="184"/>
      <c r="G21" s="140"/>
      <c r="H21" s="11"/>
      <c r="I21" s="12"/>
      <c r="J21" s="12"/>
    </row>
    <row r="22" spans="2:14" x14ac:dyDescent="0.25">
      <c r="I22" s="13"/>
      <c r="J22" s="13"/>
    </row>
    <row r="23" spans="2:14" x14ac:dyDescent="0.25">
      <c r="I23" s="13"/>
      <c r="J23" s="13"/>
    </row>
    <row r="24" spans="2:14" ht="15.75" x14ac:dyDescent="0.25">
      <c r="G24" s="176" t="s">
        <v>728</v>
      </c>
      <c r="H24" s="176"/>
      <c r="I24" s="176"/>
      <c r="J24" s="14">
        <f>SUM(J8:J22)</f>
        <v>0</v>
      </c>
      <c r="L24" s="176" t="s">
        <v>726</v>
      </c>
      <c r="M24" s="176"/>
      <c r="N24" s="176"/>
    </row>
    <row r="25" spans="2:14" x14ac:dyDescent="0.25">
      <c r="G25" s="177" t="s">
        <v>747</v>
      </c>
      <c r="H25" s="177"/>
      <c r="I25" s="177"/>
      <c r="J25" s="13">
        <f>J24/109.5*9.5</f>
        <v>0</v>
      </c>
      <c r="L25" t="s">
        <v>726</v>
      </c>
    </row>
    <row r="26" spans="2:14" ht="7.5" customHeight="1" x14ac:dyDescent="0.25"/>
    <row r="27" spans="2:14" ht="7.5" customHeight="1" x14ac:dyDescent="0.25"/>
  </sheetData>
  <sheetProtection selectLockedCells="1" selectUnlockedCells="1"/>
  <mergeCells count="21">
    <mergeCell ref="L24:N24"/>
    <mergeCell ref="C16:F16"/>
    <mergeCell ref="D3:J3"/>
    <mergeCell ref="D4:F4"/>
    <mergeCell ref="C7:F7"/>
    <mergeCell ref="B8:F8"/>
    <mergeCell ref="C9:F9"/>
    <mergeCell ref="C10:F10"/>
    <mergeCell ref="B11:F11"/>
    <mergeCell ref="C12:F12"/>
    <mergeCell ref="B13:F13"/>
    <mergeCell ref="C14:F14"/>
    <mergeCell ref="B15:F15"/>
    <mergeCell ref="D5:E5"/>
    <mergeCell ref="G25:I25"/>
    <mergeCell ref="B17:F17"/>
    <mergeCell ref="C18:F18"/>
    <mergeCell ref="C19:F19"/>
    <mergeCell ref="C20:F20"/>
    <mergeCell ref="C21:F21"/>
    <mergeCell ref="G24:I24"/>
  </mergeCells>
  <pageMargins left="1.1023622047244095" right="0.70866141732283472" top="0.74803149606299213" bottom="0.7480314960629921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E34D9-8CD5-49C5-AAB6-9ED29EBEE993}">
  <sheetPr>
    <pageSetUpPr fitToPage="1"/>
  </sheetPr>
  <dimension ref="B1:N37"/>
  <sheetViews>
    <sheetView showGridLines="0" topLeftCell="A3" zoomScaleNormal="100" workbookViewId="0">
      <selection activeCell="S17" sqref="S1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1.85546875" hidden="1" customWidth="1"/>
  </cols>
  <sheetData>
    <row r="1" spans="2:11" x14ac:dyDescent="0.25">
      <c r="B1" s="117"/>
      <c r="C1" s="117"/>
    </row>
    <row r="2" spans="2:11" ht="15.75" x14ac:dyDescent="0.25">
      <c r="B2" s="2" t="s">
        <v>0</v>
      </c>
      <c r="D2" s="2" t="s">
        <v>351</v>
      </c>
      <c r="E2" s="3"/>
      <c r="F2" s="3"/>
      <c r="G2" s="3"/>
      <c r="H2" s="3"/>
      <c r="I2" s="4"/>
    </row>
    <row r="3" spans="2:11" ht="15.75" x14ac:dyDescent="0.25">
      <c r="D3" s="185"/>
      <c r="E3" s="185"/>
      <c r="F3" s="185"/>
      <c r="G3" s="185"/>
      <c r="H3" s="185"/>
      <c r="I3" s="185"/>
      <c r="J3" s="185"/>
    </row>
    <row r="4" spans="2:11" ht="16.149999999999999" customHeight="1" x14ac:dyDescent="0.35">
      <c r="B4" s="5"/>
      <c r="C4" s="5"/>
      <c r="D4" s="186" t="s">
        <v>350</v>
      </c>
      <c r="E4" s="186"/>
      <c r="F4" s="186"/>
      <c r="G4" s="141" t="s">
        <v>740</v>
      </c>
      <c r="H4" s="116"/>
      <c r="I4" s="116"/>
      <c r="J4" s="115"/>
    </row>
    <row r="5" spans="2:11" ht="15.6" hidden="1" customHeight="1" x14ac:dyDescent="0.35">
      <c r="B5" s="6"/>
      <c r="C5" s="114" t="s">
        <v>739</v>
      </c>
      <c r="D5" s="189">
        <f>+J34</f>
        <v>0</v>
      </c>
      <c r="E5" s="190"/>
      <c r="F5" s="190"/>
      <c r="G5" s="191"/>
      <c r="H5" s="192"/>
      <c r="I5" s="192"/>
      <c r="J5" s="143"/>
    </row>
    <row r="6" spans="2:11" ht="12.95" customHeight="1" x14ac:dyDescent="0.25">
      <c r="I6" s="7"/>
      <c r="J6" s="8"/>
    </row>
    <row r="7" spans="2:11" s="111" customFormat="1" ht="40.9" customHeight="1" x14ac:dyDescent="0.25">
      <c r="B7" s="112" t="s">
        <v>1</v>
      </c>
      <c r="C7" s="193" t="s">
        <v>2</v>
      </c>
      <c r="D7" s="193"/>
      <c r="E7" s="193"/>
      <c r="F7" s="193"/>
      <c r="G7" s="144" t="s">
        <v>774</v>
      </c>
      <c r="H7" s="144" t="s">
        <v>738</v>
      </c>
      <c r="I7" s="113" t="s">
        <v>3</v>
      </c>
      <c r="J7" s="112" t="s">
        <v>751</v>
      </c>
    </row>
    <row r="8" spans="2:11" s="9" customFormat="1" ht="13.9" customHeight="1" x14ac:dyDescent="0.2">
      <c r="B8" s="187" t="s">
        <v>7</v>
      </c>
      <c r="C8" s="188"/>
      <c r="D8" s="188"/>
      <c r="E8" s="188"/>
      <c r="F8" s="188"/>
      <c r="G8" s="110"/>
      <c r="H8" s="110"/>
      <c r="I8" s="110"/>
      <c r="J8" s="110"/>
    </row>
    <row r="9" spans="2:11" x14ac:dyDescent="0.25">
      <c r="B9" s="10"/>
      <c r="C9" s="181"/>
      <c r="D9" s="181"/>
      <c r="E9" s="181"/>
      <c r="F9" s="181"/>
      <c r="G9" s="140"/>
      <c r="H9" s="11"/>
      <c r="I9" s="12"/>
      <c r="J9" s="12"/>
      <c r="K9" s="11" t="s">
        <v>737</v>
      </c>
    </row>
    <row r="10" spans="2:11" x14ac:dyDescent="0.25">
      <c r="B10" s="109"/>
      <c r="C10" s="181"/>
      <c r="D10" s="181"/>
      <c r="E10" s="181"/>
      <c r="F10" s="181"/>
      <c r="G10" s="140"/>
      <c r="H10" s="11"/>
      <c r="I10" s="12"/>
      <c r="J10" s="12"/>
      <c r="K10" s="11"/>
    </row>
    <row r="11" spans="2:11" x14ac:dyDescent="0.25">
      <c r="B11" s="178" t="s">
        <v>8</v>
      </c>
      <c r="C11" s="179"/>
      <c r="D11" s="179"/>
      <c r="E11" s="179"/>
      <c r="F11" s="180"/>
      <c r="G11" s="140"/>
      <c r="H11" s="11"/>
      <c r="I11" s="12"/>
      <c r="J11" s="12"/>
      <c r="K11" s="11"/>
    </row>
    <row r="12" spans="2:11" x14ac:dyDescent="0.25">
      <c r="B12" s="10"/>
      <c r="C12" s="181"/>
      <c r="D12" s="181"/>
      <c r="E12" s="181"/>
      <c r="F12" s="181"/>
      <c r="G12" s="140"/>
      <c r="H12" s="11"/>
      <c r="I12" s="12"/>
      <c r="J12" s="12"/>
      <c r="K12" s="11" t="s">
        <v>736</v>
      </c>
    </row>
    <row r="13" spans="2:11" x14ac:dyDescent="0.25">
      <c r="B13" s="10"/>
      <c r="C13" s="181"/>
      <c r="D13" s="181"/>
      <c r="E13" s="181"/>
      <c r="F13" s="181"/>
      <c r="G13" s="140"/>
      <c r="H13" s="11"/>
      <c r="I13" s="12"/>
      <c r="J13" s="12"/>
      <c r="K13" s="11" t="s">
        <v>735</v>
      </c>
    </row>
    <row r="14" spans="2:11" x14ac:dyDescent="0.25">
      <c r="B14" s="178" t="s">
        <v>9</v>
      </c>
      <c r="C14" s="179"/>
      <c r="D14" s="179"/>
      <c r="E14" s="179"/>
      <c r="F14" s="180"/>
      <c r="G14" s="140"/>
      <c r="H14" s="11"/>
      <c r="I14" s="12"/>
      <c r="J14" s="12"/>
      <c r="K14" s="11"/>
    </row>
    <row r="15" spans="2:11" x14ac:dyDescent="0.25">
      <c r="B15" s="10"/>
      <c r="C15" s="181"/>
      <c r="D15" s="181"/>
      <c r="E15" s="181"/>
      <c r="F15" s="181"/>
      <c r="G15" s="140"/>
      <c r="H15" s="11"/>
      <c r="I15" s="12"/>
      <c r="J15" s="12"/>
      <c r="K15" s="11"/>
    </row>
    <row r="16" spans="2:11" x14ac:dyDescent="0.25">
      <c r="B16" s="10"/>
      <c r="C16" s="181"/>
      <c r="D16" s="181"/>
      <c r="E16" s="181"/>
      <c r="F16" s="181"/>
      <c r="G16" s="140"/>
      <c r="H16" s="11"/>
      <c r="I16" s="12"/>
      <c r="J16" s="12"/>
      <c r="K16" s="11" t="s">
        <v>734</v>
      </c>
    </row>
    <row r="17" spans="2:11" x14ac:dyDescent="0.25">
      <c r="B17" s="178" t="s">
        <v>11</v>
      </c>
      <c r="C17" s="179"/>
      <c r="D17" s="179"/>
      <c r="E17" s="179"/>
      <c r="F17" s="180"/>
      <c r="G17" s="140"/>
      <c r="H17" s="11"/>
      <c r="I17" s="12"/>
      <c r="J17" s="12"/>
      <c r="K17" s="11"/>
    </row>
    <row r="18" spans="2:11" x14ac:dyDescent="0.25">
      <c r="B18" s="10"/>
      <c r="C18" s="181"/>
      <c r="D18" s="181"/>
      <c r="E18" s="181"/>
      <c r="F18" s="181"/>
      <c r="G18" s="140"/>
      <c r="H18" s="11"/>
      <c r="I18" s="12"/>
      <c r="J18" s="12"/>
      <c r="K18" s="11" t="s">
        <v>733</v>
      </c>
    </row>
    <row r="19" spans="2:11" x14ac:dyDescent="0.25">
      <c r="B19" s="178" t="s">
        <v>10</v>
      </c>
      <c r="C19" s="179"/>
      <c r="D19" s="179"/>
      <c r="E19" s="179"/>
      <c r="F19" s="180"/>
      <c r="G19" s="140"/>
      <c r="H19" s="11"/>
      <c r="I19" s="12"/>
      <c r="J19" s="12"/>
      <c r="K19" s="11"/>
    </row>
    <row r="20" spans="2:11" x14ac:dyDescent="0.25">
      <c r="B20" s="10"/>
      <c r="C20" s="181"/>
      <c r="D20" s="181"/>
      <c r="E20" s="181"/>
      <c r="F20" s="181"/>
      <c r="G20" s="140"/>
      <c r="H20" s="11"/>
      <c r="I20" s="12"/>
      <c r="J20" s="12"/>
      <c r="K20" s="11" t="s">
        <v>732</v>
      </c>
    </row>
    <row r="21" spans="2:11" x14ac:dyDescent="0.25">
      <c r="B21" s="178" t="s">
        <v>5</v>
      </c>
      <c r="C21" s="179"/>
      <c r="D21" s="179"/>
      <c r="E21" s="179"/>
      <c r="F21" s="180"/>
      <c r="G21" s="140"/>
      <c r="H21" s="11"/>
      <c r="I21" s="12"/>
      <c r="J21" s="12"/>
      <c r="K21" s="11"/>
    </row>
    <row r="22" spans="2:11" x14ac:dyDescent="0.25">
      <c r="B22" s="10"/>
      <c r="C22" s="181"/>
      <c r="D22" s="181"/>
      <c r="E22" s="181"/>
      <c r="F22" s="181"/>
      <c r="G22" s="140"/>
      <c r="H22" s="11"/>
      <c r="I22" s="12"/>
      <c r="J22" s="12"/>
      <c r="K22" s="11" t="s">
        <v>731</v>
      </c>
    </row>
    <row r="23" spans="2:11" x14ac:dyDescent="0.25">
      <c r="B23" s="178" t="s">
        <v>13</v>
      </c>
      <c r="C23" s="179"/>
      <c r="D23" s="179"/>
      <c r="E23" s="179"/>
      <c r="F23" s="180"/>
      <c r="G23" s="140"/>
      <c r="H23" s="11"/>
      <c r="I23" s="12"/>
      <c r="J23" s="12"/>
      <c r="K23" s="11"/>
    </row>
    <row r="24" spans="2:11" x14ac:dyDescent="0.25">
      <c r="B24" s="10"/>
      <c r="C24" s="181"/>
      <c r="D24" s="181"/>
      <c r="E24" s="181"/>
      <c r="F24" s="181"/>
      <c r="G24" s="140"/>
      <c r="H24" s="11"/>
      <c r="I24" s="12"/>
      <c r="J24" s="12"/>
      <c r="K24" s="11" t="s">
        <v>730</v>
      </c>
    </row>
    <row r="25" spans="2:11" x14ac:dyDescent="0.25">
      <c r="B25" s="178" t="s">
        <v>12</v>
      </c>
      <c r="C25" s="179"/>
      <c r="D25" s="179"/>
      <c r="E25" s="179"/>
      <c r="F25" s="180"/>
      <c r="G25" s="140"/>
      <c r="H25" s="11"/>
      <c r="I25" s="12"/>
      <c r="J25" s="12"/>
      <c r="K25" s="11"/>
    </row>
    <row r="26" spans="2:11" x14ac:dyDescent="0.25">
      <c r="B26" s="10"/>
      <c r="C26" s="181"/>
      <c r="D26" s="181"/>
      <c r="E26" s="181"/>
      <c r="F26" s="181"/>
      <c r="G26" s="140"/>
      <c r="H26" s="11"/>
      <c r="I26" s="12"/>
      <c r="J26" s="12"/>
      <c r="K26" s="11" t="s">
        <v>729</v>
      </c>
    </row>
    <row r="27" spans="2:11" hidden="1" x14ac:dyDescent="0.25">
      <c r="B27" s="10" t="s">
        <v>4</v>
      </c>
      <c r="C27" s="182"/>
      <c r="D27" s="183"/>
      <c r="E27" s="183"/>
      <c r="F27" s="184"/>
      <c r="G27" s="140"/>
      <c r="H27" s="11"/>
      <c r="I27" s="12"/>
      <c r="J27" s="12"/>
    </row>
    <row r="28" spans="2:11" hidden="1" x14ac:dyDescent="0.25">
      <c r="B28" s="10" t="s">
        <v>4</v>
      </c>
      <c r="C28" s="182"/>
      <c r="D28" s="183"/>
      <c r="E28" s="183"/>
      <c r="F28" s="184"/>
      <c r="G28" s="140"/>
      <c r="H28" s="11"/>
      <c r="I28" s="12"/>
      <c r="J28" s="12"/>
    </row>
    <row r="29" spans="2:11" hidden="1" x14ac:dyDescent="0.25">
      <c r="B29" s="10" t="s">
        <v>4</v>
      </c>
      <c r="C29" s="182"/>
      <c r="D29" s="183"/>
      <c r="E29" s="183"/>
      <c r="F29" s="184"/>
      <c r="G29" s="140"/>
      <c r="H29" s="11"/>
      <c r="I29" s="12"/>
      <c r="J29" s="12"/>
    </row>
    <row r="30" spans="2:11" hidden="1" x14ac:dyDescent="0.25">
      <c r="B30" s="10" t="s">
        <v>4</v>
      </c>
      <c r="C30" s="182"/>
      <c r="D30" s="183"/>
      <c r="E30" s="183"/>
      <c r="F30" s="184"/>
      <c r="G30" s="140"/>
      <c r="H30" s="11"/>
      <c r="I30" s="12"/>
      <c r="J30" s="12"/>
    </row>
    <row r="31" spans="2:11" hidden="1" x14ac:dyDescent="0.25">
      <c r="B31" s="10" t="s">
        <v>4</v>
      </c>
      <c r="C31" s="182"/>
      <c r="D31" s="183"/>
      <c r="E31" s="183"/>
      <c r="F31" s="184"/>
      <c r="G31" s="140"/>
      <c r="H31" s="11"/>
      <c r="I31" s="12"/>
      <c r="J31" s="12"/>
    </row>
    <row r="32" spans="2:11" x14ac:dyDescent="0.25">
      <c r="I32" s="13"/>
      <c r="J32" s="13"/>
    </row>
    <row r="33" spans="7:14" x14ac:dyDescent="0.25">
      <c r="I33" s="13"/>
      <c r="J33" s="13"/>
    </row>
    <row r="34" spans="7:14" ht="15.75" x14ac:dyDescent="0.25">
      <c r="G34" s="176" t="s">
        <v>728</v>
      </c>
      <c r="H34" s="176"/>
      <c r="I34" s="176"/>
      <c r="J34" s="14">
        <f>SUM(J9:J32)</f>
        <v>0</v>
      </c>
      <c r="L34" s="176" t="s">
        <v>726</v>
      </c>
      <c r="M34" s="176"/>
      <c r="N34" s="176"/>
    </row>
    <row r="35" spans="7:14" x14ac:dyDescent="0.25">
      <c r="G35" s="177" t="s">
        <v>727</v>
      </c>
      <c r="H35" s="177"/>
      <c r="I35" s="177"/>
      <c r="J35" s="13">
        <f>J34/109.5*9.5</f>
        <v>0</v>
      </c>
      <c r="L35" t="s">
        <v>726</v>
      </c>
    </row>
    <row r="36" spans="7:14" ht="7.5" customHeight="1" x14ac:dyDescent="0.25"/>
    <row r="37" spans="7:14" ht="7.5" customHeight="1" x14ac:dyDescent="0.25"/>
  </sheetData>
  <sheetProtection selectLockedCells="1" selectUnlockedCells="1"/>
  <mergeCells count="32">
    <mergeCell ref="D3:J3"/>
    <mergeCell ref="D4:F4"/>
    <mergeCell ref="C13:F13"/>
    <mergeCell ref="B8:F8"/>
    <mergeCell ref="B11:F11"/>
    <mergeCell ref="D5:F5"/>
    <mergeCell ref="G5:I5"/>
    <mergeCell ref="C7:F7"/>
    <mergeCell ref="C9:F9"/>
    <mergeCell ref="C12:F12"/>
    <mergeCell ref="C10:F10"/>
    <mergeCell ref="G34:I34"/>
    <mergeCell ref="C27:F27"/>
    <mergeCell ref="C31:F31"/>
    <mergeCell ref="C30:F30"/>
    <mergeCell ref="C29:F29"/>
    <mergeCell ref="L34:N34"/>
    <mergeCell ref="G35:I35"/>
    <mergeCell ref="B14:F14"/>
    <mergeCell ref="B17:F17"/>
    <mergeCell ref="B19:F19"/>
    <mergeCell ref="B21:F21"/>
    <mergeCell ref="C15:F15"/>
    <mergeCell ref="C16:F16"/>
    <mergeCell ref="C18:F18"/>
    <mergeCell ref="C20:F20"/>
    <mergeCell ref="C22:F22"/>
    <mergeCell ref="C24:F24"/>
    <mergeCell ref="C28:F28"/>
    <mergeCell ref="B23:F23"/>
    <mergeCell ref="B25:F25"/>
    <mergeCell ref="C26:F26"/>
  </mergeCells>
  <pageMargins left="1.1023622047244095" right="0.70866141732283472" top="0.74803149606299213" bottom="0.74803149606299213"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0B8A1-7CFC-4125-B52B-D7E654871B67}">
  <dimension ref="B1:N39"/>
  <sheetViews>
    <sheetView showGridLines="0" zoomScaleNormal="100" workbookViewId="0">
      <selection activeCell="S17" sqref="S1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1" x14ac:dyDescent="0.25">
      <c r="B1" s="117"/>
      <c r="C1" s="117"/>
    </row>
    <row r="2" spans="2:11" ht="15.75" x14ac:dyDescent="0.25">
      <c r="B2" s="2" t="s">
        <v>0</v>
      </c>
      <c r="D2" s="2" t="s">
        <v>741</v>
      </c>
      <c r="E2" s="3"/>
      <c r="F2" s="3"/>
      <c r="G2" s="3"/>
      <c r="H2" s="3"/>
      <c r="I2" s="4"/>
    </row>
    <row r="3" spans="2:11" ht="15.75" x14ac:dyDescent="0.25">
      <c r="D3" s="185"/>
      <c r="E3" s="185"/>
      <c r="F3" s="185"/>
      <c r="G3" s="185"/>
      <c r="H3" s="185"/>
      <c r="I3" s="185"/>
      <c r="J3" s="185"/>
    </row>
    <row r="4" spans="2:11" ht="18.600000000000001" customHeight="1" x14ac:dyDescent="0.35">
      <c r="B4" s="5"/>
      <c r="C4" s="5"/>
      <c r="D4" s="186" t="s">
        <v>352</v>
      </c>
      <c r="E4" s="176"/>
      <c r="F4" s="176"/>
      <c r="G4" s="141" t="s">
        <v>740</v>
      </c>
    </row>
    <row r="5" spans="2:11" hidden="1" x14ac:dyDescent="0.25">
      <c r="B5" s="6"/>
      <c r="C5" s="114" t="s">
        <v>739</v>
      </c>
      <c r="D5" s="200">
        <f>+J36</f>
        <v>0</v>
      </c>
      <c r="E5" s="177"/>
      <c r="F5" s="177"/>
      <c r="G5" s="177"/>
      <c r="H5" s="177"/>
      <c r="I5" s="177"/>
      <c r="J5" s="177"/>
    </row>
    <row r="6" spans="2:11" ht="12.95" customHeight="1" x14ac:dyDescent="0.25">
      <c r="I6" s="7"/>
      <c r="J6" s="8"/>
    </row>
    <row r="7" spans="2:11" s="9" customFormat="1" ht="25.5" x14ac:dyDescent="0.2">
      <c r="B7" s="112" t="s">
        <v>1</v>
      </c>
      <c r="C7" s="193" t="s">
        <v>2</v>
      </c>
      <c r="D7" s="193"/>
      <c r="E7" s="193"/>
      <c r="F7" s="193"/>
      <c r="G7" s="144" t="s">
        <v>774</v>
      </c>
      <c r="H7" s="144" t="s">
        <v>738</v>
      </c>
      <c r="I7" s="113" t="s">
        <v>3</v>
      </c>
      <c r="J7" s="112" t="s">
        <v>751</v>
      </c>
    </row>
    <row r="8" spans="2:11" s="9" customFormat="1" ht="12.75" x14ac:dyDescent="0.2">
      <c r="B8" s="194" t="s">
        <v>7</v>
      </c>
      <c r="C8" s="195"/>
      <c r="D8" s="195"/>
      <c r="E8" s="195"/>
      <c r="F8" s="196"/>
      <c r="G8" s="120"/>
      <c r="H8" s="118"/>
      <c r="I8" s="119"/>
      <c r="J8" s="118"/>
    </row>
    <row r="9" spans="2:11" x14ac:dyDescent="0.25">
      <c r="B9" s="10"/>
      <c r="C9" s="181"/>
      <c r="D9" s="181"/>
      <c r="E9" s="181"/>
      <c r="F9" s="181"/>
      <c r="G9" s="140"/>
      <c r="H9" s="11"/>
      <c r="I9" s="12"/>
      <c r="J9" s="12"/>
      <c r="K9" s="11" t="s">
        <v>737</v>
      </c>
    </row>
    <row r="10" spans="2:11" x14ac:dyDescent="0.25">
      <c r="B10" s="10"/>
      <c r="C10" s="181"/>
      <c r="D10" s="181"/>
      <c r="E10" s="181"/>
      <c r="F10" s="181"/>
      <c r="G10" s="140"/>
      <c r="H10" s="11"/>
      <c r="I10" s="12"/>
      <c r="J10" s="12"/>
      <c r="K10" s="11"/>
    </row>
    <row r="11" spans="2:11" x14ac:dyDescent="0.25">
      <c r="B11" s="197" t="s">
        <v>8</v>
      </c>
      <c r="C11" s="198"/>
      <c r="D11" s="198"/>
      <c r="E11" s="198"/>
      <c r="F11" s="199"/>
      <c r="G11" s="140"/>
      <c r="H11" s="11"/>
      <c r="I11" s="12"/>
      <c r="J11" s="12"/>
      <c r="K11" s="11"/>
    </row>
    <row r="12" spans="2:11" x14ac:dyDescent="0.25">
      <c r="B12" s="10"/>
      <c r="C12" s="181"/>
      <c r="D12" s="181"/>
      <c r="E12" s="181"/>
      <c r="F12" s="181"/>
      <c r="G12" s="140"/>
      <c r="H12" s="11"/>
      <c r="I12" s="12"/>
      <c r="J12" s="12"/>
      <c r="K12" s="11" t="s">
        <v>735</v>
      </c>
    </row>
    <row r="13" spans="2:11" x14ac:dyDescent="0.25">
      <c r="B13" s="10"/>
      <c r="C13" s="181"/>
      <c r="D13" s="181"/>
      <c r="E13" s="181"/>
      <c r="F13" s="181"/>
      <c r="G13" s="140"/>
      <c r="H13" s="11"/>
      <c r="I13" s="12"/>
      <c r="J13" s="12"/>
      <c r="K13" s="11" t="s">
        <v>736</v>
      </c>
    </row>
    <row r="14" spans="2:11" x14ac:dyDescent="0.25">
      <c r="B14" s="197" t="s">
        <v>9</v>
      </c>
      <c r="C14" s="198"/>
      <c r="D14" s="198"/>
      <c r="E14" s="198"/>
      <c r="F14" s="199"/>
      <c r="G14" s="140"/>
      <c r="H14" s="11"/>
      <c r="I14" s="12"/>
      <c r="J14" s="12"/>
      <c r="K14" s="11"/>
    </row>
    <row r="15" spans="2:11" x14ac:dyDescent="0.25">
      <c r="B15" s="10"/>
      <c r="C15" s="181"/>
      <c r="D15" s="181"/>
      <c r="E15" s="181"/>
      <c r="F15" s="181"/>
      <c r="G15" s="140"/>
      <c r="H15" s="11"/>
      <c r="I15" s="12"/>
      <c r="J15" s="12"/>
      <c r="K15" s="11"/>
    </row>
    <row r="16" spans="2:11" x14ac:dyDescent="0.25">
      <c r="B16" s="10"/>
      <c r="C16" s="181"/>
      <c r="D16" s="181"/>
      <c r="E16" s="181"/>
      <c r="F16" s="181"/>
      <c r="G16" s="140"/>
      <c r="H16" s="11"/>
      <c r="I16" s="12"/>
      <c r="J16" s="12"/>
      <c r="K16" s="11" t="s">
        <v>734</v>
      </c>
    </row>
    <row r="17" spans="2:11" x14ac:dyDescent="0.25">
      <c r="B17" s="197" t="s">
        <v>11</v>
      </c>
      <c r="C17" s="198"/>
      <c r="D17" s="198"/>
      <c r="E17" s="198"/>
      <c r="F17" s="199"/>
      <c r="G17" s="140"/>
      <c r="H17" s="11"/>
      <c r="I17" s="12"/>
      <c r="J17" s="12"/>
      <c r="K17" s="11"/>
    </row>
    <row r="18" spans="2:11" x14ac:dyDescent="0.25">
      <c r="B18" s="10"/>
      <c r="C18" s="181"/>
      <c r="D18" s="181"/>
      <c r="E18" s="181"/>
      <c r="F18" s="181"/>
      <c r="G18" s="140"/>
      <c r="H18" s="11"/>
      <c r="I18" s="12"/>
      <c r="J18" s="12"/>
      <c r="K18" s="11" t="s">
        <v>733</v>
      </c>
    </row>
    <row r="19" spans="2:11" x14ac:dyDescent="0.25">
      <c r="B19" s="197" t="s">
        <v>10</v>
      </c>
      <c r="C19" s="198"/>
      <c r="D19" s="198"/>
      <c r="E19" s="198"/>
      <c r="F19" s="199"/>
      <c r="G19" s="140"/>
      <c r="H19" s="11"/>
      <c r="I19" s="12"/>
      <c r="J19" s="12"/>
      <c r="K19" s="11"/>
    </row>
    <row r="20" spans="2:11" x14ac:dyDescent="0.25">
      <c r="B20" s="10"/>
      <c r="C20" s="181"/>
      <c r="D20" s="181"/>
      <c r="E20" s="181"/>
      <c r="F20" s="181"/>
      <c r="G20" s="140"/>
      <c r="H20" s="11"/>
      <c r="I20" s="12"/>
      <c r="J20" s="12"/>
      <c r="K20" s="11" t="s">
        <v>732</v>
      </c>
    </row>
    <row r="21" spans="2:11" x14ac:dyDescent="0.25">
      <c r="B21" s="197" t="s">
        <v>5</v>
      </c>
      <c r="C21" s="198"/>
      <c r="D21" s="198"/>
      <c r="E21" s="198"/>
      <c r="F21" s="199"/>
      <c r="G21" s="140"/>
      <c r="H21" s="11"/>
      <c r="I21" s="12"/>
      <c r="J21" s="12"/>
      <c r="K21" s="11"/>
    </row>
    <row r="22" spans="2:11" x14ac:dyDescent="0.25">
      <c r="B22" s="10"/>
      <c r="C22" s="181"/>
      <c r="D22" s="181"/>
      <c r="E22" s="181"/>
      <c r="F22" s="181"/>
      <c r="G22" s="140"/>
      <c r="H22" s="11"/>
      <c r="I22" s="12"/>
      <c r="J22" s="12"/>
      <c r="K22" s="11" t="s">
        <v>731</v>
      </c>
    </row>
    <row r="23" spans="2:11" x14ac:dyDescent="0.25">
      <c r="B23" s="197" t="s">
        <v>12</v>
      </c>
      <c r="C23" s="198"/>
      <c r="D23" s="198"/>
      <c r="E23" s="198"/>
      <c r="F23" s="199"/>
      <c r="G23" s="140"/>
      <c r="H23" s="11"/>
      <c r="I23" s="12"/>
      <c r="J23" s="12"/>
      <c r="K23" s="11"/>
    </row>
    <row r="24" spans="2:11" x14ac:dyDescent="0.25">
      <c r="B24" s="10"/>
      <c r="C24" s="181"/>
      <c r="D24" s="181"/>
      <c r="E24" s="181"/>
      <c r="F24" s="181"/>
      <c r="G24" s="140"/>
      <c r="H24" s="11"/>
      <c r="I24" s="12"/>
      <c r="J24" s="12"/>
      <c r="K24" s="11" t="s">
        <v>729</v>
      </c>
    </row>
    <row r="25" spans="2:11" x14ac:dyDescent="0.25">
      <c r="B25" s="197" t="s">
        <v>13</v>
      </c>
      <c r="C25" s="198"/>
      <c r="D25" s="198"/>
      <c r="E25" s="198"/>
      <c r="F25" s="199"/>
      <c r="G25" s="140"/>
      <c r="H25" s="11"/>
      <c r="I25" s="12"/>
      <c r="J25" s="12"/>
      <c r="K25" s="11"/>
    </row>
    <row r="26" spans="2:11" x14ac:dyDescent="0.25">
      <c r="B26" s="10"/>
      <c r="C26" s="181"/>
      <c r="D26" s="181"/>
      <c r="E26" s="181"/>
      <c r="F26" s="181"/>
      <c r="G26" s="140"/>
      <c r="H26" s="11"/>
      <c r="I26" s="12"/>
      <c r="J26" s="12"/>
      <c r="K26" s="11" t="s">
        <v>730</v>
      </c>
    </row>
    <row r="27" spans="2:11" hidden="1" x14ac:dyDescent="0.25">
      <c r="B27" s="10" t="s">
        <v>4</v>
      </c>
      <c r="C27" s="181"/>
      <c r="D27" s="181"/>
      <c r="E27" s="181"/>
      <c r="F27" s="181"/>
      <c r="G27" s="140"/>
      <c r="H27" s="11"/>
      <c r="I27" s="12"/>
      <c r="J27" s="12"/>
    </row>
    <row r="28" spans="2:11" hidden="1" x14ac:dyDescent="0.25">
      <c r="B28" s="10" t="s">
        <v>4</v>
      </c>
      <c r="C28" s="181"/>
      <c r="D28" s="181"/>
      <c r="E28" s="181"/>
      <c r="F28" s="181"/>
      <c r="G28" s="140"/>
      <c r="H28" s="11"/>
      <c r="I28" s="12"/>
      <c r="J28" s="12"/>
    </row>
    <row r="29" spans="2:11" hidden="1" x14ac:dyDescent="0.25">
      <c r="B29" s="10" t="s">
        <v>4</v>
      </c>
      <c r="C29" s="181"/>
      <c r="D29" s="181"/>
      <c r="E29" s="181"/>
      <c r="F29" s="181"/>
      <c r="G29" s="140"/>
      <c r="H29" s="11"/>
      <c r="I29" s="12"/>
      <c r="J29" s="12"/>
    </row>
    <row r="30" spans="2:11" hidden="1" x14ac:dyDescent="0.25">
      <c r="B30" s="10" t="s">
        <v>4</v>
      </c>
      <c r="C30" s="181"/>
      <c r="D30" s="181"/>
      <c r="E30" s="181"/>
      <c r="F30" s="181"/>
      <c r="G30" s="140"/>
      <c r="H30" s="11"/>
      <c r="I30" s="12"/>
      <c r="J30" s="12"/>
    </row>
    <row r="31" spans="2:11" hidden="1" x14ac:dyDescent="0.25">
      <c r="B31" s="10" t="s">
        <v>4</v>
      </c>
      <c r="C31" s="181"/>
      <c r="D31" s="181"/>
      <c r="E31" s="181"/>
      <c r="F31" s="181"/>
      <c r="G31" s="140"/>
      <c r="H31" s="11"/>
      <c r="I31" s="12"/>
      <c r="J31" s="12"/>
    </row>
    <row r="32" spans="2:11" hidden="1" x14ac:dyDescent="0.25">
      <c r="B32" s="10" t="s">
        <v>4</v>
      </c>
      <c r="C32" s="181"/>
      <c r="D32" s="181"/>
      <c r="E32" s="181"/>
      <c r="F32" s="181"/>
      <c r="G32" s="140"/>
      <c r="H32" s="11"/>
      <c r="I32" s="12"/>
      <c r="J32" s="12"/>
    </row>
    <row r="33" spans="2:14" hidden="1" x14ac:dyDescent="0.25">
      <c r="B33" s="10" t="s">
        <v>4</v>
      </c>
      <c r="C33" s="181"/>
      <c r="D33" s="181"/>
      <c r="E33" s="181"/>
      <c r="F33" s="181"/>
      <c r="G33" s="140"/>
      <c r="H33" s="11"/>
      <c r="I33" s="12"/>
      <c r="J33" s="12"/>
    </row>
    <row r="34" spans="2:14" ht="0.95" customHeight="1" x14ac:dyDescent="0.25">
      <c r="B34" s="10" t="s">
        <v>4</v>
      </c>
      <c r="C34" s="181"/>
      <c r="D34" s="181"/>
      <c r="E34" s="181"/>
      <c r="F34" s="181"/>
      <c r="G34" s="140" t="e">
        <f>VLOOKUP($B34,'[1]CENIK KOMPONENT'!$A$3:$K$414,5,FALSE)</f>
        <v>#N/A</v>
      </c>
      <c r="H34" s="11"/>
      <c r="I34" s="12"/>
      <c r="J34" s="12"/>
    </row>
    <row r="35" spans="2:14" x14ac:dyDescent="0.25">
      <c r="I35" s="13"/>
      <c r="J35" s="13"/>
    </row>
    <row r="36" spans="2:14" ht="15.75" x14ac:dyDescent="0.25">
      <c r="G36" s="176" t="s">
        <v>728</v>
      </c>
      <c r="H36" s="176"/>
      <c r="I36" s="176"/>
      <c r="J36" s="14">
        <f>SUM(J9:J35)</f>
        <v>0</v>
      </c>
      <c r="L36" s="176" t="s">
        <v>726</v>
      </c>
      <c r="M36" s="176"/>
      <c r="N36" s="176"/>
    </row>
    <row r="37" spans="2:14" x14ac:dyDescent="0.25">
      <c r="G37" s="177" t="s">
        <v>727</v>
      </c>
      <c r="H37" s="177"/>
      <c r="I37" s="177"/>
      <c r="J37" s="13">
        <f>J36/109.5*9.5</f>
        <v>0</v>
      </c>
      <c r="L37" t="s">
        <v>726</v>
      </c>
    </row>
    <row r="38" spans="2:14" ht="7.5" customHeight="1" x14ac:dyDescent="0.25"/>
    <row r="39" spans="2:14" ht="7.5" customHeight="1" x14ac:dyDescent="0.25"/>
  </sheetData>
  <sheetProtection selectLockedCells="1" selectUnlockedCells="1"/>
  <mergeCells count="34">
    <mergeCell ref="G37:I37"/>
    <mergeCell ref="C27:F27"/>
    <mergeCell ref="C28:F28"/>
    <mergeCell ref="C29:F29"/>
    <mergeCell ref="C30:F30"/>
    <mergeCell ref="C31:F31"/>
    <mergeCell ref="C32:F32"/>
    <mergeCell ref="C33:F33"/>
    <mergeCell ref="C34:F34"/>
    <mergeCell ref="L36:N36"/>
    <mergeCell ref="C26:F26"/>
    <mergeCell ref="D3:J3"/>
    <mergeCell ref="D4:F4"/>
    <mergeCell ref="D5:J5"/>
    <mergeCell ref="C7:F7"/>
    <mergeCell ref="C9:F9"/>
    <mergeCell ref="C16:F16"/>
    <mergeCell ref="C18:F18"/>
    <mergeCell ref="C20:F20"/>
    <mergeCell ref="G36:I36"/>
    <mergeCell ref="B23:F23"/>
    <mergeCell ref="C15:F15"/>
    <mergeCell ref="C10:F10"/>
    <mergeCell ref="B25:F25"/>
    <mergeCell ref="B14:F14"/>
    <mergeCell ref="C22:F22"/>
    <mergeCell ref="C24:F24"/>
    <mergeCell ref="C12:F12"/>
    <mergeCell ref="B8:F8"/>
    <mergeCell ref="C13:F13"/>
    <mergeCell ref="B11:F11"/>
    <mergeCell ref="B17:F17"/>
    <mergeCell ref="B19:F19"/>
    <mergeCell ref="B21:F21"/>
  </mergeCells>
  <pageMargins left="1.1023622047244095"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7240-7804-4D8A-81AB-5F34D8935E3C}">
  <dimension ref="B1:N39"/>
  <sheetViews>
    <sheetView showGridLines="0" zoomScaleNormal="100" workbookViewId="0">
      <selection activeCell="S17" sqref="S17"/>
    </sheetView>
  </sheetViews>
  <sheetFormatPr defaultRowHeight="15" x14ac:dyDescent="0.25"/>
  <cols>
    <col min="1" max="1" width="1.85546875" customWidth="1"/>
    <col min="2" max="2" width="10" customWidth="1"/>
    <col min="3" max="3" width="10.42578125" customWidth="1"/>
    <col min="4" max="4" width="5.5703125" customWidth="1"/>
    <col min="5" max="5" width="4.85546875" customWidth="1"/>
    <col min="6" max="6" width="19" customWidth="1"/>
    <col min="7" max="7" width="10.140625" customWidth="1"/>
    <col min="8" max="8" width="4.28515625" customWidth="1"/>
    <col min="9" max="9" width="8.85546875" style="1" customWidth="1"/>
    <col min="10" max="10" width="11.140625" customWidth="1"/>
    <col min="11" max="11" width="12.28515625" hidden="1" customWidth="1"/>
  </cols>
  <sheetData>
    <row r="1" spans="2:11" x14ac:dyDescent="0.25">
      <c r="B1" s="117"/>
      <c r="C1" s="117"/>
    </row>
    <row r="2" spans="2:11" ht="15.75" x14ac:dyDescent="0.25">
      <c r="B2" s="2" t="s">
        <v>0</v>
      </c>
      <c r="D2" s="2" t="s">
        <v>355</v>
      </c>
      <c r="E2" s="3"/>
      <c r="F2" s="3"/>
      <c r="G2" s="3"/>
      <c r="H2" s="3"/>
      <c r="I2" s="4"/>
    </row>
    <row r="3" spans="2:11" ht="15.75" x14ac:dyDescent="0.25">
      <c r="D3" s="185"/>
      <c r="E3" s="185"/>
      <c r="F3" s="185"/>
      <c r="G3" s="185"/>
      <c r="H3" s="185"/>
      <c r="I3" s="185"/>
      <c r="J3" s="185"/>
    </row>
    <row r="4" spans="2:11" ht="18.600000000000001" customHeight="1" x14ac:dyDescent="0.35">
      <c r="B4" s="5"/>
      <c r="C4" s="5"/>
      <c r="D4" s="186" t="s">
        <v>354</v>
      </c>
      <c r="E4" s="176"/>
      <c r="F4" s="176"/>
      <c r="G4" s="141" t="s">
        <v>740</v>
      </c>
    </row>
    <row r="5" spans="2:11" hidden="1" x14ac:dyDescent="0.25">
      <c r="B5" s="6"/>
      <c r="C5" s="114" t="s">
        <v>739</v>
      </c>
      <c r="D5" s="200">
        <f>+J36</f>
        <v>0</v>
      </c>
      <c r="E5" s="177"/>
      <c r="F5" s="177"/>
      <c r="G5" s="177"/>
      <c r="H5" s="177"/>
      <c r="I5" s="177"/>
      <c r="J5" s="177"/>
    </row>
    <row r="6" spans="2:11" ht="12.95" customHeight="1" x14ac:dyDescent="0.25">
      <c r="I6" s="7"/>
      <c r="J6" s="8"/>
    </row>
    <row r="7" spans="2:11" s="121" customFormat="1" ht="25.5" x14ac:dyDescent="0.25">
      <c r="B7" s="124" t="s">
        <v>1</v>
      </c>
      <c r="C7" s="193" t="s">
        <v>2</v>
      </c>
      <c r="D7" s="193"/>
      <c r="E7" s="193"/>
      <c r="F7" s="193"/>
      <c r="G7" s="123" t="s">
        <v>774</v>
      </c>
      <c r="H7" s="122" t="s">
        <v>738</v>
      </c>
      <c r="I7" s="113" t="s">
        <v>3</v>
      </c>
      <c r="J7" s="112" t="s">
        <v>751</v>
      </c>
    </row>
    <row r="8" spans="2:11" ht="13.9" customHeight="1" x14ac:dyDescent="0.25">
      <c r="B8" s="197" t="s">
        <v>7</v>
      </c>
      <c r="C8" s="198"/>
      <c r="D8" s="198"/>
      <c r="E8" s="198"/>
      <c r="F8" s="199"/>
      <c r="G8" s="140"/>
      <c r="H8" s="11"/>
      <c r="I8" s="12"/>
      <c r="J8" s="12"/>
      <c r="K8" s="11"/>
    </row>
    <row r="9" spans="2:11" x14ac:dyDescent="0.25">
      <c r="B9" s="10"/>
      <c r="C9" s="181"/>
      <c r="D9" s="181"/>
      <c r="E9" s="181"/>
      <c r="F9" s="181"/>
      <c r="G9" s="140"/>
      <c r="H9" s="11"/>
      <c r="I9" s="12"/>
      <c r="J9" s="12"/>
      <c r="K9" s="11" t="s">
        <v>737</v>
      </c>
    </row>
    <row r="10" spans="2:11" x14ac:dyDescent="0.25">
      <c r="B10" s="10"/>
      <c r="C10" s="181"/>
      <c r="D10" s="181"/>
      <c r="E10" s="181"/>
      <c r="F10" s="181"/>
      <c r="G10" s="140"/>
      <c r="H10" s="11"/>
      <c r="I10" s="12"/>
      <c r="J10" s="12"/>
      <c r="K10" s="11"/>
    </row>
    <row r="11" spans="2:11" x14ac:dyDescent="0.25">
      <c r="B11" s="197" t="s">
        <v>8</v>
      </c>
      <c r="C11" s="198"/>
      <c r="D11" s="198"/>
      <c r="E11" s="198"/>
      <c r="F11" s="199"/>
      <c r="G11" s="140"/>
      <c r="H11" s="11"/>
      <c r="I11" s="12"/>
      <c r="J11" s="12"/>
      <c r="K11" s="11"/>
    </row>
    <row r="12" spans="2:11" x14ac:dyDescent="0.25">
      <c r="B12" s="10"/>
      <c r="C12" s="181"/>
      <c r="D12" s="181"/>
      <c r="E12" s="181"/>
      <c r="F12" s="181"/>
      <c r="G12" s="140"/>
      <c r="H12" s="11"/>
      <c r="I12" s="12"/>
      <c r="J12" s="12"/>
      <c r="K12" s="11" t="s">
        <v>735</v>
      </c>
    </row>
    <row r="13" spans="2:11" x14ac:dyDescent="0.25">
      <c r="B13" s="10"/>
      <c r="C13" s="181"/>
      <c r="D13" s="181"/>
      <c r="E13" s="181"/>
      <c r="F13" s="181"/>
      <c r="G13" s="140"/>
      <c r="H13" s="11"/>
      <c r="I13" s="12"/>
      <c r="J13" s="12"/>
      <c r="K13" s="11" t="s">
        <v>736</v>
      </c>
    </row>
    <row r="14" spans="2:11" x14ac:dyDescent="0.25">
      <c r="B14" s="197" t="s">
        <v>9</v>
      </c>
      <c r="C14" s="198"/>
      <c r="D14" s="198"/>
      <c r="E14" s="198"/>
      <c r="F14" s="199"/>
      <c r="G14" s="140"/>
      <c r="H14" s="11"/>
      <c r="I14" s="12"/>
      <c r="J14" s="12"/>
      <c r="K14" s="11"/>
    </row>
    <row r="15" spans="2:11" x14ac:dyDescent="0.25">
      <c r="B15" s="10"/>
      <c r="C15" s="181"/>
      <c r="D15" s="181"/>
      <c r="E15" s="181"/>
      <c r="F15" s="181"/>
      <c r="G15" s="140"/>
      <c r="H15" s="11"/>
      <c r="I15" s="12"/>
      <c r="J15" s="12"/>
      <c r="K15" s="11"/>
    </row>
    <row r="16" spans="2:11" x14ac:dyDescent="0.25">
      <c r="B16" s="10"/>
      <c r="C16" s="181"/>
      <c r="D16" s="181"/>
      <c r="E16" s="181"/>
      <c r="F16" s="181"/>
      <c r="G16" s="140"/>
      <c r="H16" s="11"/>
      <c r="I16" s="12"/>
      <c r="J16" s="12"/>
      <c r="K16" s="11" t="s">
        <v>734</v>
      </c>
    </row>
    <row r="17" spans="2:11" x14ac:dyDescent="0.25">
      <c r="B17" s="197" t="s">
        <v>11</v>
      </c>
      <c r="C17" s="198"/>
      <c r="D17" s="198"/>
      <c r="E17" s="198"/>
      <c r="F17" s="199"/>
      <c r="G17" s="140"/>
      <c r="H17" s="11"/>
      <c r="I17" s="12"/>
      <c r="J17" s="12"/>
      <c r="K17" s="11"/>
    </row>
    <row r="18" spans="2:11" x14ac:dyDescent="0.25">
      <c r="B18" s="10"/>
      <c r="C18" s="181"/>
      <c r="D18" s="181"/>
      <c r="E18" s="181"/>
      <c r="F18" s="181"/>
      <c r="G18" s="140"/>
      <c r="H18" s="11"/>
      <c r="I18" s="12"/>
      <c r="J18" s="12"/>
      <c r="K18" s="11" t="s">
        <v>733</v>
      </c>
    </row>
    <row r="19" spans="2:11" x14ac:dyDescent="0.25">
      <c r="B19" s="197" t="s">
        <v>10</v>
      </c>
      <c r="C19" s="198"/>
      <c r="D19" s="198"/>
      <c r="E19" s="198"/>
      <c r="F19" s="199"/>
      <c r="G19" s="140"/>
      <c r="H19" s="11"/>
      <c r="I19" s="12"/>
      <c r="J19" s="12"/>
      <c r="K19" s="11"/>
    </row>
    <row r="20" spans="2:11" x14ac:dyDescent="0.25">
      <c r="B20" s="10"/>
      <c r="C20" s="181"/>
      <c r="D20" s="181"/>
      <c r="E20" s="181"/>
      <c r="F20" s="181"/>
      <c r="G20" s="140"/>
      <c r="H20" s="11"/>
      <c r="I20" s="12"/>
      <c r="J20" s="12"/>
      <c r="K20" s="11" t="s">
        <v>732</v>
      </c>
    </row>
    <row r="21" spans="2:11" x14ac:dyDescent="0.25">
      <c r="B21" s="197" t="s">
        <v>5</v>
      </c>
      <c r="C21" s="198"/>
      <c r="D21" s="198"/>
      <c r="E21" s="198"/>
      <c r="F21" s="199"/>
      <c r="G21" s="140"/>
      <c r="H21" s="11"/>
      <c r="I21" s="12"/>
      <c r="J21" s="12"/>
      <c r="K21" s="11"/>
    </row>
    <row r="22" spans="2:11" x14ac:dyDescent="0.25">
      <c r="B22" s="10"/>
      <c r="C22" s="181"/>
      <c r="D22" s="181"/>
      <c r="E22" s="181"/>
      <c r="F22" s="181"/>
      <c r="G22" s="140"/>
      <c r="H22" s="11"/>
      <c r="I22" s="12"/>
      <c r="J22" s="12"/>
      <c r="K22" s="11" t="s">
        <v>731</v>
      </c>
    </row>
    <row r="23" spans="2:11" x14ac:dyDescent="0.25">
      <c r="B23" s="197" t="s">
        <v>12</v>
      </c>
      <c r="C23" s="198"/>
      <c r="D23" s="198"/>
      <c r="E23" s="198"/>
      <c r="F23" s="199"/>
      <c r="G23" s="140"/>
      <c r="H23" s="11"/>
      <c r="I23" s="12"/>
      <c r="J23" s="12"/>
      <c r="K23" s="11"/>
    </row>
    <row r="24" spans="2:11" x14ac:dyDescent="0.25">
      <c r="B24" s="10"/>
      <c r="C24" s="181"/>
      <c r="D24" s="181"/>
      <c r="E24" s="181"/>
      <c r="F24" s="181"/>
      <c r="G24" s="140"/>
      <c r="H24" s="11"/>
      <c r="I24" s="12"/>
      <c r="J24" s="12"/>
      <c r="K24" s="11" t="s">
        <v>729</v>
      </c>
    </row>
    <row r="25" spans="2:11" x14ac:dyDescent="0.25">
      <c r="B25" s="197" t="s">
        <v>13</v>
      </c>
      <c r="C25" s="198"/>
      <c r="D25" s="198"/>
      <c r="E25" s="198"/>
      <c r="F25" s="199"/>
      <c r="G25" s="140"/>
      <c r="H25" s="11"/>
      <c r="I25" s="12"/>
      <c r="J25" s="12"/>
      <c r="K25" s="11"/>
    </row>
    <row r="26" spans="2:11" x14ac:dyDescent="0.25">
      <c r="B26" s="10"/>
      <c r="C26" s="181"/>
      <c r="D26" s="181"/>
      <c r="E26" s="181"/>
      <c r="F26" s="181"/>
      <c r="G26" s="140"/>
      <c r="H26" s="11"/>
      <c r="I26" s="12"/>
      <c r="J26" s="12"/>
      <c r="K26" s="11" t="s">
        <v>730</v>
      </c>
    </row>
    <row r="27" spans="2:11" hidden="1" x14ac:dyDescent="0.25">
      <c r="B27" s="10" t="s">
        <v>4</v>
      </c>
      <c r="C27" s="182"/>
      <c r="D27" s="183"/>
      <c r="E27" s="183"/>
      <c r="F27" s="184"/>
      <c r="G27" s="140"/>
      <c r="H27" s="11"/>
      <c r="I27" s="12"/>
      <c r="J27" s="12"/>
    </row>
    <row r="28" spans="2:11" hidden="1" x14ac:dyDescent="0.25">
      <c r="B28" s="10" t="s">
        <v>4</v>
      </c>
      <c r="C28" s="182"/>
      <c r="D28" s="183"/>
      <c r="E28" s="183"/>
      <c r="F28" s="184"/>
      <c r="G28" s="140"/>
      <c r="H28" s="11"/>
      <c r="I28" s="12"/>
      <c r="J28" s="12"/>
    </row>
    <row r="29" spans="2:11" hidden="1" x14ac:dyDescent="0.25">
      <c r="B29" s="10" t="s">
        <v>4</v>
      </c>
      <c r="C29" s="182"/>
      <c r="D29" s="183"/>
      <c r="E29" s="183"/>
      <c r="F29" s="184"/>
      <c r="G29" s="140"/>
      <c r="H29" s="11"/>
      <c r="I29" s="12"/>
      <c r="J29" s="12"/>
    </row>
    <row r="30" spans="2:11" hidden="1" x14ac:dyDescent="0.25">
      <c r="B30" s="10" t="s">
        <v>4</v>
      </c>
      <c r="C30" s="182"/>
      <c r="D30" s="183"/>
      <c r="E30" s="183"/>
      <c r="F30" s="184"/>
      <c r="G30" s="140"/>
      <c r="H30" s="11"/>
      <c r="I30" s="12"/>
      <c r="J30" s="12"/>
    </row>
    <row r="31" spans="2:11" hidden="1" x14ac:dyDescent="0.25">
      <c r="B31" s="10" t="s">
        <v>4</v>
      </c>
      <c r="C31" s="182"/>
      <c r="D31" s="183"/>
      <c r="E31" s="183"/>
      <c r="F31" s="184"/>
      <c r="G31" s="140"/>
      <c r="H31" s="11"/>
      <c r="I31" s="12"/>
      <c r="J31" s="12"/>
    </row>
    <row r="32" spans="2:11" hidden="1" x14ac:dyDescent="0.25">
      <c r="B32" s="10" t="s">
        <v>4</v>
      </c>
      <c r="C32" s="182"/>
      <c r="D32" s="183"/>
      <c r="E32" s="183"/>
      <c r="F32" s="184"/>
      <c r="G32" s="140"/>
      <c r="H32" s="11"/>
      <c r="I32" s="12"/>
      <c r="J32" s="12"/>
    </row>
    <row r="33" spans="2:14" hidden="1" x14ac:dyDescent="0.25">
      <c r="B33" s="10" t="s">
        <v>4</v>
      </c>
      <c r="C33" s="182"/>
      <c r="D33" s="183"/>
      <c r="E33" s="183"/>
      <c r="F33" s="184"/>
      <c r="G33" s="140"/>
      <c r="H33" s="11"/>
      <c r="I33" s="12"/>
      <c r="J33" s="12"/>
    </row>
    <row r="34" spans="2:14" ht="0.95" customHeight="1" x14ac:dyDescent="0.25">
      <c r="B34" s="10" t="s">
        <v>4</v>
      </c>
      <c r="C34" s="181"/>
      <c r="D34" s="181"/>
      <c r="E34" s="181"/>
      <c r="F34" s="181"/>
      <c r="G34" s="140" t="e">
        <f>VLOOKUP($B34,'[1]CENIK KOMPONENT'!$A$3:$K$414,5,FALSE)</f>
        <v>#N/A</v>
      </c>
      <c r="H34" s="11"/>
      <c r="I34" s="12"/>
      <c r="J34" s="12"/>
    </row>
    <row r="35" spans="2:14" x14ac:dyDescent="0.25">
      <c r="I35" s="13"/>
      <c r="J35" s="13"/>
    </row>
    <row r="36" spans="2:14" ht="15.75" x14ac:dyDescent="0.25">
      <c r="G36" s="176" t="s">
        <v>728</v>
      </c>
      <c r="H36" s="176"/>
      <c r="I36" s="176"/>
      <c r="J36" s="14">
        <f>SUM(J9:J35)</f>
        <v>0</v>
      </c>
      <c r="L36" s="176" t="s">
        <v>726</v>
      </c>
      <c r="M36" s="176"/>
      <c r="N36" s="176"/>
    </row>
    <row r="37" spans="2:14" x14ac:dyDescent="0.25">
      <c r="G37" s="177" t="s">
        <v>727</v>
      </c>
      <c r="H37" s="177"/>
      <c r="I37" s="177"/>
      <c r="J37" s="13">
        <f>J36/109.5*9.5</f>
        <v>0</v>
      </c>
      <c r="L37" t="s">
        <v>726</v>
      </c>
    </row>
    <row r="38" spans="2:14" ht="7.5" customHeight="1" x14ac:dyDescent="0.25"/>
    <row r="39" spans="2:14" ht="7.5" customHeight="1" x14ac:dyDescent="0.25"/>
  </sheetData>
  <sheetProtection selectLockedCells="1" selectUnlockedCells="1"/>
  <mergeCells count="34">
    <mergeCell ref="C32:F32"/>
    <mergeCell ref="B11:F11"/>
    <mergeCell ref="B14:F14"/>
    <mergeCell ref="B17:F17"/>
    <mergeCell ref="B19:F19"/>
    <mergeCell ref="B21:F21"/>
    <mergeCell ref="C15:F15"/>
    <mergeCell ref="C27:F27"/>
    <mergeCell ref="C28:F28"/>
    <mergeCell ref="C29:F29"/>
    <mergeCell ref="C30:F30"/>
    <mergeCell ref="C31:F31"/>
    <mergeCell ref="C26:F26"/>
    <mergeCell ref="C16:F16"/>
    <mergeCell ref="C18:F18"/>
    <mergeCell ref="C20:F20"/>
    <mergeCell ref="C33:F33"/>
    <mergeCell ref="C34:F34"/>
    <mergeCell ref="G36:I36"/>
    <mergeCell ref="L36:N36"/>
    <mergeCell ref="G37:I37"/>
    <mergeCell ref="D3:J3"/>
    <mergeCell ref="D4:F4"/>
    <mergeCell ref="D5:J5"/>
    <mergeCell ref="C7:F7"/>
    <mergeCell ref="C9:F9"/>
    <mergeCell ref="B8:F8"/>
    <mergeCell ref="C10:F10"/>
    <mergeCell ref="B23:F23"/>
    <mergeCell ref="B25:F25"/>
    <mergeCell ref="C22:F22"/>
    <mergeCell ref="C24:F24"/>
    <mergeCell ref="C12:F12"/>
    <mergeCell ref="C13:F13"/>
  </mergeCells>
  <pageMargins left="1.1023622047244095"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62</vt:i4>
      </vt:variant>
    </vt:vector>
  </HeadingPairs>
  <TitlesOfParts>
    <vt:vector size="62" baseType="lpstr">
      <vt:lpstr>Način zag. protez sp. udov</vt:lpstr>
      <vt:lpstr>Seznam vrst PROTEZ s cenami</vt:lpstr>
      <vt:lpstr>Šifrant sestavnih delov</vt:lpstr>
      <vt:lpstr>Zahteve za sestavne dele</vt:lpstr>
      <vt:lpstr>Seznam sestavnih delov protez</vt:lpstr>
      <vt:lpstr>Vzdrževanja in popravila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Katja</dc:creator>
  <cp:lastModifiedBy>Drago Perkič</cp:lastModifiedBy>
  <cp:lastPrinted>2021-03-24T10:31:48Z</cp:lastPrinted>
  <dcterms:created xsi:type="dcterms:W3CDTF">2021-03-24T10:11:04Z</dcterms:created>
  <dcterms:modified xsi:type="dcterms:W3CDTF">2025-02-05T14:47:56Z</dcterms:modified>
</cp:coreProperties>
</file>